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avcanada-my.sharepoint.com/personal/stefan_k_av-canada_com/Documents/Shared AVC files/Trade Show Order Forms/2025 Tradeshow Order Forms/"/>
    </mc:Choice>
  </mc:AlternateContent>
  <xr:revisionPtr revIDLastSave="13" documentId="8_{4097A8AA-F10C-4613-8DFE-377D5CD993CC}" xr6:coauthVersionLast="47" xr6:coauthVersionMax="47" xr10:uidLastSave="{77E570B2-DE59-450A-9C9C-7E1BCBC8C0A1}"/>
  <bookViews>
    <workbookView xWindow="28680" yWindow="-120" windowWidth="29040" windowHeight="15720" xr2:uid="{00000000-000D-0000-FFFF-FFFF00000000}"/>
  </bookViews>
  <sheets>
    <sheet name="DATE IN" sheetId="1" r:id="rId1"/>
  </sheets>
  <definedNames>
    <definedName name="_xlnm.Print_Area" localSheetId="0">'DATE IN'!$B$66</definedName>
    <definedName name="Text56" localSheetId="0">'DATE IN'!#REF!</definedName>
    <definedName name="Text58" localSheetId="0">'DATE IN'!#REF!</definedName>
  </definedNames>
  <calcPr calcId="191028"/>
  <customWorkbookViews>
    <customWorkbookView name="Custom" guid="{DF3A92A1-B585-4042-A22B-1D444D090F1E}" includePrintSettings="0" includeHiddenRowCol="0" maximized="1" xWindow="-8" yWindow="-8" windowWidth="1936" windowHeight="1056" activeSheetId="1"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 l="1"/>
  <c r="L18" i="1" s="1"/>
  <c r="N18" i="1"/>
  <c r="N22" i="1" s="1"/>
  <c r="N24" i="1"/>
  <c r="N25" i="1"/>
  <c r="N26" i="1"/>
  <c r="N27" i="1"/>
  <c r="N28" i="1"/>
  <c r="N31" i="1"/>
  <c r="N32" i="1"/>
  <c r="N33" i="1"/>
  <c r="N40" i="1"/>
  <c r="N41" i="1"/>
  <c r="N42" i="1"/>
  <c r="N43" i="1"/>
  <c r="N44" i="1"/>
  <c r="B35" i="1"/>
  <c r="N35" i="1"/>
  <c r="O51" i="1"/>
  <c r="O66" i="1"/>
  <c r="N23" i="1" l="1"/>
  <c r="O22" i="1"/>
  <c r="O23" i="1"/>
  <c r="O33" i="1"/>
  <c r="O39" i="1"/>
  <c r="O27" i="1"/>
  <c r="O34" i="1"/>
  <c r="O42" i="1"/>
  <c r="O24" i="1"/>
  <c r="O25" i="1"/>
  <c r="O32" i="1"/>
  <c r="O40" i="1"/>
  <c r="O26" i="1"/>
  <c r="O31" i="1"/>
  <c r="O41" i="1"/>
  <c r="O43" i="1"/>
  <c r="O28" i="1"/>
  <c r="O44" i="1"/>
  <c r="O48" i="1" l="1"/>
  <c r="Q58" i="1" l="1"/>
  <c r="O56" i="1" s="1"/>
  <c r="O49" i="1"/>
  <c r="Q56" i="1"/>
  <c r="O55" i="1" s="1"/>
  <c r="O50" i="1"/>
  <c r="Q57" i="1" l="1"/>
  <c r="O57" i="1" s="1"/>
  <c r="O58" i="1" s="1"/>
  <c r="O59" i="1" l="1"/>
  <c r="O60" i="1" s="1"/>
  <c r="L55" i="1" s="1"/>
</calcChain>
</file>

<file path=xl/sharedStrings.xml><?xml version="1.0" encoding="utf-8"?>
<sst xmlns="http://schemas.openxmlformats.org/spreadsheetml/2006/main" count="86" uniqueCount="85">
  <si>
    <t>Audio Visual Equipment Rental Tradeshow Order Form</t>
  </si>
  <si>
    <t>Company Name:</t>
  </si>
  <si>
    <t>Show Name:</t>
  </si>
  <si>
    <t>Ordered By:</t>
  </si>
  <si>
    <t>Facility:</t>
  </si>
  <si>
    <t>Address:</t>
  </si>
  <si>
    <t>Room:</t>
  </si>
  <si>
    <t>Booth #</t>
  </si>
  <si>
    <t>City:</t>
  </si>
  <si>
    <t>Onsite Contact:</t>
  </si>
  <si>
    <t>Prov. / State:</t>
  </si>
  <si>
    <t>Load in Date:</t>
  </si>
  <si>
    <t xml:space="preserve">Load in Time: </t>
  </si>
  <si>
    <t>Postal/Zip Code:</t>
  </si>
  <si>
    <t>Tel:</t>
  </si>
  <si>
    <t>Start Date:</t>
  </si>
  <si>
    <t>Start Time:</t>
  </si>
  <si>
    <t>Email:</t>
  </si>
  <si>
    <t>Finished Date:</t>
  </si>
  <si>
    <t>Time Finished:</t>
  </si>
  <si>
    <t>METHOD OF PAYMENT: ***ALL ORDERS MUST BE PREPAID***</t>
  </si>
  <si>
    <t>Multi-Media Computer Equipment:</t>
  </si>
  <si>
    <t>Qty.</t>
  </si>
  <si>
    <t>Equipment Description</t>
  </si>
  <si>
    <t xml:space="preserve">  Prepaid Day Rate 14 Days Prior</t>
  </si>
  <si>
    <t xml:space="preserve"> Standard   Day Rate</t>
  </si>
  <si>
    <t>X Days</t>
  </si>
  <si>
    <t>Total</t>
  </si>
  <si>
    <t>COMPUTER RENTALS - PLEASE CALL FOR PRICING</t>
  </si>
  <si>
    <t xml:space="preserve">Optional Fire/Theft Insurance (5% of Equipment Rental) To Decline Enter  "N"   </t>
  </si>
  <si>
    <t>Y</t>
  </si>
  <si>
    <t>If applicable, please specify your computer make and model:</t>
  </si>
  <si>
    <t>6' x 6' Tripod Screen</t>
  </si>
  <si>
    <t>Lockable Moblie Device Charging Station</t>
  </si>
  <si>
    <t>SOUND SYSTEMS AVAILABLE UPON REQUEST</t>
  </si>
  <si>
    <t>**We are always updating our inventory.  Please call if it’s not listed**</t>
  </si>
  <si>
    <t>Equipment Rental:</t>
  </si>
  <si>
    <t>Labour</t>
  </si>
  <si>
    <t>VISA</t>
  </si>
  <si>
    <t>MASTERCARD</t>
  </si>
  <si>
    <t>AMERICAN EXPRESS</t>
  </si>
  <si>
    <t>Delivery/Pickup</t>
  </si>
  <si>
    <t>CREDIT CARD #:</t>
  </si>
  <si>
    <t>EXPIRY DATE (MM/YY):</t>
  </si>
  <si>
    <t>CARDHOLDER NAME:</t>
  </si>
  <si>
    <t>Fire/Theft Insurance</t>
  </si>
  <si>
    <t>(Please make cheque payable to AV-CANADA)</t>
  </si>
  <si>
    <t>CHEQUE #:</t>
  </si>
  <si>
    <t>PRICES CANNOT BE CHANGED. IF ALTERED PRICING WILL BE ADJUSTED ACCORDINGLY.</t>
  </si>
  <si>
    <t>Completed:</t>
  </si>
  <si>
    <t>TOTAL PAYMENT</t>
  </si>
  <si>
    <r>
      <t xml:space="preserve">IF PAYING BY CHEQUE, PLEASE FORWARD TO: 
</t>
    </r>
    <r>
      <rPr>
        <b/>
        <sz val="8"/>
        <rFont val="Arial"/>
        <family val="2"/>
      </rPr>
      <t>AV-CANADA, 1655 Queensway East, Unit 2, Mississauga, Ontario L4X 2Z5</t>
    </r>
  </si>
  <si>
    <t>No:</t>
  </si>
  <si>
    <t>Yes:</t>
  </si>
  <si>
    <t>Are you supplying your own laptop?</t>
  </si>
  <si>
    <t>Laptop Shelf for Dual Pole Floor Stand</t>
  </si>
  <si>
    <r>
      <t xml:space="preserve">PC Laptop Rental - </t>
    </r>
    <r>
      <rPr>
        <i/>
        <sz val="8"/>
        <color rgb="FF000000"/>
        <rFont val="Arial"/>
        <family val="2"/>
      </rPr>
      <t>includes HDMI cable</t>
    </r>
  </si>
  <si>
    <r>
      <t xml:space="preserve">Video Media Player (allow to plug USB into monitor) - </t>
    </r>
    <r>
      <rPr>
        <i/>
        <sz val="8"/>
        <color rgb="FF000000"/>
        <rFont val="Arial"/>
        <family val="2"/>
      </rPr>
      <t>includes HDMI cable</t>
    </r>
  </si>
  <si>
    <r>
      <t xml:space="preserve">HOLOGRAM TABLETOP UNIT </t>
    </r>
    <r>
      <rPr>
        <b/>
        <i/>
        <sz val="8"/>
        <color rgb="FF000000"/>
        <rFont val="Arial"/>
        <family val="2"/>
      </rPr>
      <t>(Programming of unit extra)</t>
    </r>
  </si>
  <si>
    <r>
      <t>43" Table Top Touch Screen Kiosk</t>
    </r>
    <r>
      <rPr>
        <b/>
        <sz val="8"/>
        <color rgb="FF000000"/>
        <rFont val="Arial"/>
        <family val="2"/>
      </rPr>
      <t xml:space="preserve"> </t>
    </r>
    <r>
      <rPr>
        <b/>
        <i/>
        <sz val="8"/>
        <color rgb="FF000000"/>
        <rFont val="Arial"/>
        <family val="2"/>
      </rPr>
      <t>(Please call for more Information)</t>
    </r>
  </si>
  <si>
    <r>
      <t xml:space="preserve">46" Digital Portrait Display Kiosk </t>
    </r>
    <r>
      <rPr>
        <b/>
        <i/>
        <sz val="8"/>
        <color rgb="FF000000"/>
        <rFont val="Arial"/>
        <family val="2"/>
      </rPr>
      <t>(Please call for more Information)</t>
    </r>
  </si>
  <si>
    <r>
      <t xml:space="preserve"> Additional labour - If more than 30 min. require for set up </t>
    </r>
    <r>
      <rPr>
        <b/>
        <sz val="6.5"/>
        <color indexed="8"/>
        <rFont val="Arial"/>
        <family val="2"/>
      </rPr>
      <t>AV-CANADA</t>
    </r>
    <r>
      <rPr>
        <sz val="6.5"/>
        <color indexed="9"/>
        <rFont val="Arial"/>
        <family val="2"/>
      </rPr>
      <t xml:space="preserve"> will adjust</t>
    </r>
  </si>
  <si>
    <t xml:space="preserve">Monitor Mounted Dual Pole Floor Stand </t>
  </si>
  <si>
    <t>MONITOR  &amp; LED WALLS AVAILABLE UPON REQUEST</t>
  </si>
  <si>
    <t>SUBTOTAL</t>
  </si>
  <si>
    <t>Additional Large Monitor/Kiosk Setup Labour</t>
  </si>
  <si>
    <t xml:space="preserve">  ͌Additional Large Monitor/Kiosk Labour Charge</t>
  </si>
  <si>
    <t>IT IS UNDERSTOOD AND AGREED THAT THE CUSTOMER ACCEPTS FULL RESPONSIBILITY FOR ANY LOSS OR DAMAGE TO THE EQUIPMENT UNTIL IT IS RETURNED TO THE LESSOR. ANY CANCELLATIONS MUST BE RECEIVED IN WRITING 21 DAYS PRIOR TO THE DELIVERY TIME, OTHERWISE FULL PAYMENT IS DUE.  FOR BEST AVAILABILITY PLEASE EMAIL THE ORDER ASAP.  WE THANK YOU IN ADVANCE!</t>
  </si>
  <si>
    <t>HDMI 25' Video Cable if supplying own Laptop</t>
  </si>
  <si>
    <t>Monitor wall mounting available. Please call for more information.</t>
  </si>
  <si>
    <t>All monitors come with desk stand unless Dual Pole or Wall Mount requested</t>
  </si>
  <si>
    <t>THIS FORM REQUIRES TO BE SAVED TO YOUR COMPUTER AND THEN SUMMITED ELECTRONICALLY TO STEFAN.K@AV-CANADA.COM</t>
  </si>
  <si>
    <t>If you are having issues with this form, please contact Stefan Kuzyk at 905.566.5500 x221
Please forward the completed form to: stefan.k@av-canada.com or click here to open message</t>
  </si>
  <si>
    <t>32" Flat Screen Monitor</t>
  </si>
  <si>
    <r>
      <t xml:space="preserve">65" - 70" Flat Screen Monitor  ͌ </t>
    </r>
    <r>
      <rPr>
        <b/>
        <i/>
        <sz val="8"/>
        <color rgb="FF000000"/>
        <rFont val="Arial"/>
        <family val="2"/>
      </rPr>
      <t>(Extra labour req'd per Screen)</t>
    </r>
  </si>
  <si>
    <r>
      <t xml:space="preserve">80" Flat Screen Monitor  ͌ </t>
    </r>
    <r>
      <rPr>
        <b/>
        <i/>
        <sz val="8"/>
        <color rgb="FF000000"/>
        <rFont val="Arial"/>
        <family val="2"/>
      </rPr>
      <t>(Extra labour req'd per Screen)</t>
    </r>
  </si>
  <si>
    <t>HST 13% (R131538092)</t>
  </si>
  <si>
    <t>Consumables</t>
  </si>
  <si>
    <t>Admin Fees</t>
  </si>
  <si>
    <t xml:space="preserve"> I authorize AV-CANADA to process my credit card for the total payment amount of </t>
  </si>
  <si>
    <t>40" Flat Screen Monitor</t>
  </si>
  <si>
    <t>50"  Flat Screen Monitor</t>
  </si>
  <si>
    <t>Ottawa National Women's Show</t>
  </si>
  <si>
    <t xml:space="preserve">EY Centre </t>
  </si>
  <si>
    <t>Hall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</si>
</sst>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quot;$&quot;* #,##0.00_);_(&quot;$&quot;* \(#,##0.00\);_(&quot;$&quot;* &quot;-&quot;??_);_(@_)"/>
    <numFmt numFmtId="165" formatCode="_-&quot;$&quot;* #,##0.00_-;\-&quot;$&quot;* #,##0.00_-;_-&quot;$&quot;* &quot;-&quot;??;_-@_-"/>
    <numFmt numFmtId="166" formatCode="mmmm\ d&quot;,&quot;\ yyyy"/>
    <numFmt numFmtId="167" formatCode="hh:mm"/>
    <numFmt numFmtId="168" formatCode="[$-1009]d/mmm/yy;@"/>
    <numFmt numFmtId="169" formatCode="0.0000"/>
    <numFmt numFmtId="170" formatCode="&quot;$&quot;#,##0.00"/>
  </numFmts>
  <fonts count="31">
    <font>
      <sz val="11"/>
      <color indexed="8"/>
      <name val="Helvetica Neue"/>
    </font>
    <font>
      <sz val="10"/>
      <color indexed="9"/>
      <name val="Arial"/>
      <family val="2"/>
    </font>
    <font>
      <u/>
      <sz val="12.65"/>
      <color indexed="12"/>
      <name val="Helvetica Neue"/>
      <charset val="1"/>
    </font>
    <font>
      <sz val="8"/>
      <name val="Helvetica Neue"/>
      <charset val="1"/>
    </font>
    <font>
      <sz val="8"/>
      <color indexed="9"/>
      <name val="Arial"/>
      <family val="2"/>
    </font>
    <font>
      <sz val="7"/>
      <color indexed="9"/>
      <name val="Arial"/>
      <family val="2"/>
    </font>
    <font>
      <b/>
      <sz val="10"/>
      <color indexed="9"/>
      <name val="Arial"/>
      <family val="2"/>
    </font>
    <font>
      <sz val="6"/>
      <color indexed="9"/>
      <name val="Arial"/>
      <family val="2"/>
    </font>
    <font>
      <sz val="8"/>
      <color indexed="10"/>
      <name val="Arial"/>
      <family val="2"/>
    </font>
    <font>
      <b/>
      <sz val="8"/>
      <color indexed="9"/>
      <name val="Arial"/>
      <family val="2"/>
    </font>
    <font>
      <b/>
      <sz val="8"/>
      <color indexed="8"/>
      <name val="Arial"/>
      <family val="2"/>
    </font>
    <font>
      <sz val="8"/>
      <color indexed="13"/>
      <name val="Arial"/>
      <family val="2"/>
    </font>
    <font>
      <sz val="8"/>
      <color indexed="8"/>
      <name val="Arial"/>
      <family val="2"/>
    </font>
    <font>
      <sz val="8"/>
      <color indexed="14"/>
      <name val="Arial"/>
      <family val="2"/>
    </font>
    <font>
      <i/>
      <sz val="8"/>
      <color indexed="9"/>
      <name val="Arial"/>
      <family val="2"/>
    </font>
    <font>
      <sz val="8"/>
      <name val="Arial"/>
      <family val="2"/>
    </font>
    <font>
      <sz val="6.5"/>
      <color indexed="9"/>
      <name val="Arial"/>
      <family val="2"/>
    </font>
    <font>
      <b/>
      <sz val="6.5"/>
      <color indexed="8"/>
      <name val="Arial"/>
      <family val="2"/>
    </font>
    <font>
      <b/>
      <sz val="8"/>
      <color rgb="FFFF0000"/>
      <name val="Arial"/>
      <family val="2"/>
    </font>
    <font>
      <sz val="7"/>
      <color rgb="FFFF0000"/>
      <name val="Arial"/>
      <family val="2"/>
    </font>
    <font>
      <sz val="8"/>
      <color rgb="FFFF0000"/>
      <name val="Arial"/>
      <family val="2"/>
    </font>
    <font>
      <i/>
      <sz val="8"/>
      <color rgb="FF000000"/>
      <name val="Arial"/>
      <family val="2"/>
    </font>
    <font>
      <sz val="8"/>
      <color theme="0"/>
      <name val="Arial"/>
      <family val="2"/>
    </font>
    <font>
      <b/>
      <i/>
      <u/>
      <sz val="8"/>
      <color rgb="FFFF0000"/>
      <name val="Arial"/>
      <family val="2"/>
    </font>
    <font>
      <b/>
      <i/>
      <sz val="8"/>
      <color rgb="FFFF0000"/>
      <name val="Arial"/>
      <family val="2"/>
    </font>
    <font>
      <u/>
      <sz val="8"/>
      <color rgb="FFFF0000"/>
      <name val="Helvetica Neue"/>
      <charset val="1"/>
    </font>
    <font>
      <b/>
      <sz val="8"/>
      <name val="Arial"/>
      <family val="2"/>
    </font>
    <font>
      <b/>
      <sz val="8"/>
      <color rgb="FF000000"/>
      <name val="Arial"/>
      <family val="2"/>
    </font>
    <font>
      <b/>
      <i/>
      <sz val="8"/>
      <color rgb="FF000000"/>
      <name val="Arial"/>
      <family val="2"/>
    </font>
    <font>
      <b/>
      <sz val="8"/>
      <color theme="0"/>
      <name val="Arial"/>
      <family val="2"/>
    </font>
    <font>
      <sz val="6"/>
      <name val="Arial"/>
      <family val="2"/>
    </font>
  </fonts>
  <fills count="8">
    <fill>
      <patternFill patternType="none"/>
    </fill>
    <fill>
      <patternFill patternType="gray125"/>
    </fill>
    <fill>
      <patternFill patternType="solid">
        <fgColor indexed="10"/>
        <bgColor indexed="64"/>
      </patternFill>
    </fill>
    <fill>
      <patternFill patternType="solid">
        <fgColor indexed="14"/>
        <bgColor indexed="64"/>
      </patternFill>
    </fill>
    <fill>
      <patternFill patternType="solid">
        <fgColor indexed="22"/>
        <bgColor indexed="64"/>
      </patternFill>
    </fill>
    <fill>
      <patternFill patternType="solid">
        <fgColor rgb="FFECECEC"/>
        <bgColor indexed="64"/>
      </patternFill>
    </fill>
    <fill>
      <patternFill patternType="solid">
        <fgColor rgb="FFFFFF00"/>
        <bgColor indexed="64"/>
      </patternFill>
    </fill>
    <fill>
      <patternFill patternType="solid">
        <fgColor rgb="FFFFFFCC"/>
        <bgColor indexed="64"/>
      </patternFill>
    </fill>
  </fills>
  <borders count="76">
    <border>
      <left/>
      <right/>
      <top/>
      <bottom/>
      <diagonal/>
    </border>
    <border>
      <left style="thin">
        <color indexed="11"/>
      </left>
      <right style="thin">
        <color indexed="11"/>
      </right>
      <top style="thin">
        <color indexed="11"/>
      </top>
      <bottom style="thin">
        <color indexed="11"/>
      </bottom>
      <diagonal/>
    </border>
    <border>
      <left style="thin">
        <color indexed="9"/>
      </left>
      <right style="medium">
        <color indexed="9"/>
      </right>
      <top style="medium">
        <color indexed="9"/>
      </top>
      <bottom style="thin">
        <color indexed="9"/>
      </bottom>
      <diagonal/>
    </border>
    <border>
      <left style="thin">
        <color indexed="9"/>
      </left>
      <right style="medium">
        <color indexed="9"/>
      </right>
      <top style="thin">
        <color indexed="9"/>
      </top>
      <bottom style="thin">
        <color indexed="9"/>
      </bottom>
      <diagonal/>
    </border>
    <border>
      <left style="thin">
        <color indexed="9"/>
      </left>
      <right style="medium">
        <color indexed="9"/>
      </right>
      <top/>
      <bottom/>
      <diagonal/>
    </border>
    <border>
      <left style="thin">
        <color indexed="9"/>
      </left>
      <right style="medium">
        <color indexed="9"/>
      </right>
      <top style="thin">
        <color indexed="9"/>
      </top>
      <bottom style="thin">
        <color indexed="11"/>
      </bottom>
      <diagonal/>
    </border>
    <border>
      <left style="thin">
        <color indexed="9"/>
      </left>
      <right style="thin">
        <color indexed="9"/>
      </right>
      <top style="thin">
        <color indexed="9"/>
      </top>
      <bottom style="thin">
        <color indexed="11"/>
      </bottom>
      <diagonal/>
    </border>
    <border>
      <left style="thin">
        <color indexed="9"/>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right style="thin">
        <color indexed="9"/>
      </right>
      <top style="thin">
        <color indexed="9"/>
      </top>
      <bottom/>
      <diagonal/>
    </border>
    <border>
      <left style="thin">
        <color indexed="9"/>
      </left>
      <right/>
      <top style="thin">
        <color indexed="9"/>
      </top>
      <bottom/>
      <diagonal/>
    </border>
    <border>
      <left/>
      <right style="thin">
        <color indexed="9"/>
      </right>
      <top/>
      <bottom/>
      <diagonal/>
    </border>
    <border>
      <left style="thin">
        <color indexed="9"/>
      </left>
      <right/>
      <top/>
      <bottom/>
      <diagonal/>
    </border>
    <border>
      <left/>
      <right style="thin">
        <color indexed="11"/>
      </right>
      <top style="medium">
        <color indexed="9"/>
      </top>
      <bottom style="thin">
        <color indexed="9"/>
      </bottom>
      <diagonal/>
    </border>
    <border>
      <left style="thin">
        <color indexed="11"/>
      </left>
      <right style="thin">
        <color indexed="9"/>
      </right>
      <top style="medium">
        <color indexed="9"/>
      </top>
      <bottom style="thin">
        <color indexed="9"/>
      </bottom>
      <diagonal/>
    </border>
    <border>
      <left/>
      <right style="thin">
        <color indexed="9"/>
      </right>
      <top style="thin">
        <color indexed="9"/>
      </top>
      <bottom style="thin">
        <color indexed="9"/>
      </bottom>
      <diagonal/>
    </border>
    <border>
      <left style="medium">
        <color indexed="9"/>
      </left>
      <right/>
      <top/>
      <bottom/>
      <diagonal/>
    </border>
    <border>
      <left/>
      <right style="medium">
        <color indexed="9"/>
      </right>
      <top/>
      <bottom/>
      <diagonal/>
    </border>
    <border>
      <left/>
      <right style="thin">
        <color indexed="9"/>
      </right>
      <top/>
      <bottom style="medium">
        <color indexed="9"/>
      </bottom>
      <diagonal/>
    </border>
    <border>
      <left style="thin">
        <color indexed="64"/>
      </left>
      <right style="thin">
        <color indexed="64"/>
      </right>
      <top style="thin">
        <color indexed="64"/>
      </top>
      <bottom style="thin">
        <color indexed="64"/>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1"/>
      </right>
      <top style="thin">
        <color indexed="11"/>
      </top>
      <bottom style="thin">
        <color indexed="11"/>
      </bottom>
      <diagonal/>
    </border>
    <border>
      <left style="medium">
        <color indexed="9"/>
      </left>
      <right style="thin">
        <color indexed="11"/>
      </right>
      <top style="thin">
        <color indexed="11"/>
      </top>
      <bottom style="thin">
        <color indexed="11"/>
      </bottom>
      <diagonal/>
    </border>
    <border>
      <left style="thin">
        <color indexed="9"/>
      </left>
      <right style="thin">
        <color indexed="11"/>
      </right>
      <top style="thin">
        <color indexed="11"/>
      </top>
      <bottom style="thin">
        <color indexed="11"/>
      </bottom>
      <diagonal/>
    </border>
    <border>
      <left style="thin">
        <color indexed="9"/>
      </left>
      <right style="medium">
        <color indexed="9"/>
      </right>
      <top style="thin">
        <color indexed="9"/>
      </top>
      <bottom/>
      <diagonal/>
    </border>
    <border>
      <left style="medium">
        <color indexed="9"/>
      </left>
      <right/>
      <top style="thin">
        <color indexed="9"/>
      </top>
      <bottom/>
      <diagonal/>
    </border>
    <border>
      <left/>
      <right style="thin">
        <color indexed="11"/>
      </right>
      <top style="thin">
        <color indexed="9"/>
      </top>
      <bottom style="thin">
        <color indexed="9"/>
      </bottom>
      <diagonal/>
    </border>
    <border>
      <left style="thin">
        <color indexed="11"/>
      </left>
      <right style="thin">
        <color indexed="9"/>
      </right>
      <top style="thin">
        <color indexed="9"/>
      </top>
      <bottom style="thin">
        <color indexed="9"/>
      </bottom>
      <diagonal/>
    </border>
    <border>
      <left/>
      <right/>
      <top/>
      <bottom style="medium">
        <color indexed="9"/>
      </bottom>
      <diagonal/>
    </border>
    <border>
      <left style="medium">
        <color indexed="9"/>
      </left>
      <right/>
      <top/>
      <bottom style="medium">
        <color indexed="9"/>
      </bottom>
      <diagonal/>
    </border>
    <border>
      <left/>
      <right/>
      <top style="thin">
        <color indexed="64"/>
      </top>
      <bottom style="thin">
        <color indexed="64"/>
      </bottom>
      <diagonal/>
    </border>
    <border>
      <left style="thin">
        <color indexed="9"/>
      </left>
      <right style="medium">
        <color indexed="9"/>
      </right>
      <top/>
      <bottom style="thin">
        <color indexed="9"/>
      </bottom>
      <diagonal/>
    </border>
    <border>
      <left style="medium">
        <color indexed="9"/>
      </left>
      <right/>
      <top style="thin">
        <color indexed="9"/>
      </top>
      <bottom style="thin">
        <color indexed="9"/>
      </bottom>
      <diagonal/>
    </border>
    <border>
      <left style="thin">
        <color indexed="9"/>
      </left>
      <right style="thin">
        <color indexed="11"/>
      </right>
      <top style="thin">
        <color indexed="9"/>
      </top>
      <bottom style="thin">
        <color indexed="9"/>
      </bottom>
      <diagonal/>
    </border>
    <border>
      <left style="thin">
        <color indexed="11"/>
      </left>
      <right style="thin">
        <color indexed="11"/>
      </right>
      <top style="thin">
        <color indexed="9"/>
      </top>
      <bottom style="thin">
        <color indexed="9"/>
      </bottom>
      <diagonal/>
    </border>
    <border>
      <left/>
      <right/>
      <top/>
      <bottom style="thin">
        <color indexed="64"/>
      </bottom>
      <diagonal/>
    </border>
    <border>
      <left style="medium">
        <color indexed="9"/>
      </left>
      <right style="thin">
        <color indexed="11"/>
      </right>
      <top style="medium">
        <color indexed="9"/>
      </top>
      <bottom/>
      <diagonal/>
    </border>
    <border>
      <left style="thin">
        <color indexed="11"/>
      </left>
      <right style="thin">
        <color indexed="11"/>
      </right>
      <top style="medium">
        <color indexed="9"/>
      </top>
      <bottom/>
      <diagonal/>
    </border>
    <border>
      <left style="thin">
        <color indexed="11"/>
      </left>
      <right style="medium">
        <color indexed="9"/>
      </right>
      <top style="medium">
        <color indexed="9"/>
      </top>
      <bottom/>
      <diagonal/>
    </border>
    <border>
      <left/>
      <right style="thin">
        <color indexed="64"/>
      </right>
      <top/>
      <bottom/>
      <diagonal/>
    </border>
    <border>
      <left/>
      <right style="thin">
        <color indexed="9"/>
      </right>
      <top/>
      <bottom style="thin">
        <color indexed="9"/>
      </bottom>
      <diagonal/>
    </border>
    <border>
      <left style="thin">
        <color indexed="9"/>
      </left>
      <right style="thin">
        <color indexed="11"/>
      </right>
      <top style="thin">
        <color indexed="9"/>
      </top>
      <bottom style="thin">
        <color indexed="11"/>
      </bottom>
      <diagonal/>
    </border>
    <border>
      <left/>
      <right style="thin">
        <color indexed="11"/>
      </right>
      <top style="thin">
        <color indexed="9"/>
      </top>
      <bottom style="thin">
        <color indexed="11"/>
      </bottom>
      <diagonal/>
    </border>
    <border>
      <left style="thin">
        <color indexed="11"/>
      </left>
      <right style="thin">
        <color indexed="11"/>
      </right>
      <top style="thin">
        <color indexed="9"/>
      </top>
      <bottom style="thin">
        <color indexed="11"/>
      </bottom>
      <diagonal/>
    </border>
    <border>
      <left style="thin">
        <color indexed="11"/>
      </left>
      <right style="thin">
        <color indexed="9"/>
      </right>
      <top style="thin">
        <color indexed="9"/>
      </top>
      <bottom style="thin">
        <color indexed="11"/>
      </bottom>
      <diagonal/>
    </border>
    <border>
      <left style="medium">
        <color indexed="9"/>
      </left>
      <right style="thin">
        <color indexed="11"/>
      </right>
      <top style="medium">
        <color indexed="9"/>
      </top>
      <bottom style="medium">
        <color indexed="9"/>
      </bottom>
      <diagonal/>
    </border>
    <border>
      <left style="thin">
        <color indexed="11"/>
      </left>
      <right style="thin">
        <color indexed="11"/>
      </right>
      <top style="medium">
        <color indexed="9"/>
      </top>
      <bottom style="medium">
        <color indexed="9"/>
      </bottom>
      <diagonal/>
    </border>
    <border>
      <left style="thin">
        <color indexed="11"/>
      </left>
      <right style="medium">
        <color indexed="9"/>
      </right>
      <top style="medium">
        <color indexed="9"/>
      </top>
      <bottom style="medium">
        <color indexed="9"/>
      </bottom>
      <diagonal/>
    </border>
    <border>
      <left style="thin">
        <color indexed="11"/>
      </left>
      <right style="thin">
        <color indexed="11"/>
      </right>
      <top style="medium">
        <color indexed="9"/>
      </top>
      <bottom style="thin">
        <color indexed="9"/>
      </bottom>
      <diagonal/>
    </border>
    <border>
      <left style="thin">
        <color indexed="11"/>
      </left>
      <right style="thin">
        <color indexed="11"/>
      </right>
      <top/>
      <bottom style="thin">
        <color indexed="9"/>
      </bottom>
      <diagonal/>
    </border>
    <border>
      <left style="thin">
        <color indexed="11"/>
      </left>
      <right style="thin">
        <color indexed="9"/>
      </right>
      <top/>
      <bottom style="thin">
        <color indexed="9"/>
      </bottom>
      <diagonal/>
    </border>
    <border>
      <left style="medium">
        <color indexed="9"/>
      </left>
      <right/>
      <top/>
      <bottom style="thin">
        <color indexed="9"/>
      </bottom>
      <diagonal/>
    </border>
    <border>
      <left style="medium">
        <color indexed="9"/>
      </left>
      <right style="thin">
        <color indexed="11"/>
      </right>
      <top/>
      <bottom/>
      <diagonal/>
    </border>
    <border>
      <left style="thin">
        <color indexed="11"/>
      </left>
      <right style="thin">
        <color indexed="11"/>
      </right>
      <top/>
      <bottom/>
      <diagonal/>
    </border>
    <border>
      <left style="thin">
        <color indexed="11"/>
      </left>
      <right style="medium">
        <color indexed="9"/>
      </right>
      <top/>
      <bottom/>
      <diagonal/>
    </border>
    <border>
      <left/>
      <right style="thin">
        <color indexed="11"/>
      </right>
      <top/>
      <bottom style="medium">
        <color indexed="9"/>
      </bottom>
      <diagonal/>
    </border>
    <border>
      <left style="thin">
        <color indexed="11"/>
      </left>
      <right style="thin">
        <color indexed="11"/>
      </right>
      <top style="thin">
        <color indexed="9"/>
      </top>
      <bottom style="medium">
        <color indexed="9"/>
      </bottom>
      <diagonal/>
    </border>
    <border>
      <left style="thin">
        <color indexed="11"/>
      </left>
      <right style="thin">
        <color indexed="11"/>
      </right>
      <top/>
      <bottom style="medium">
        <color indexed="9"/>
      </bottom>
      <diagonal/>
    </border>
    <border>
      <left style="thin">
        <color indexed="11"/>
      </left>
      <right/>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9"/>
      </right>
      <top style="medium">
        <color indexed="9"/>
      </top>
      <bottom/>
      <diagonal/>
    </border>
    <border>
      <left/>
      <right style="medium">
        <color indexed="9"/>
      </right>
      <top/>
      <bottom style="medium">
        <color indexed="9"/>
      </bottom>
      <diagonal/>
    </border>
    <border>
      <left/>
      <right style="medium">
        <color indexed="9"/>
      </right>
      <top style="thin">
        <color indexed="9"/>
      </top>
      <bottom/>
      <diagonal/>
    </border>
    <border>
      <left style="thin">
        <color indexed="9"/>
      </left>
      <right style="medium">
        <color indexed="9"/>
      </right>
      <top/>
      <bottom style="medium">
        <color indexed="9"/>
      </bottom>
      <diagonal/>
    </border>
    <border>
      <left/>
      <right style="medium">
        <color indexed="9"/>
      </right>
      <top/>
      <bottom style="thin">
        <color indexed="9"/>
      </bottom>
      <diagonal/>
    </border>
    <border>
      <left style="medium">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medium">
        <color indexed="9"/>
      </right>
      <top style="thin">
        <color indexed="9"/>
      </top>
      <bottom style="medium">
        <color indexed="64"/>
      </bottom>
      <diagonal/>
    </border>
    <border>
      <left style="thin">
        <color indexed="9"/>
      </left>
      <right/>
      <top/>
      <bottom style="thin">
        <color indexed="9"/>
      </bottom>
      <diagonal/>
    </border>
    <border>
      <left/>
      <right style="thin">
        <color indexed="64"/>
      </right>
      <top style="thin">
        <color indexed="9"/>
      </top>
      <bottom style="thin">
        <color indexed="9"/>
      </bottom>
      <diagonal/>
    </border>
  </borders>
  <cellStyleXfs count="3">
    <xf numFmtId="0" fontId="0" fillId="0" borderId="0" applyNumberFormat="0" applyFill="0" applyBorder="0" applyProtection="0">
      <alignment vertical="top"/>
    </xf>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97">
    <xf numFmtId="0" fontId="0" fillId="0" borderId="0" xfId="0" applyAlignment="1"/>
    <xf numFmtId="0" fontId="4" fillId="2" borderId="6"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left" vertical="center"/>
    </xf>
    <xf numFmtId="0" fontId="7" fillId="2" borderId="0" xfId="0" applyNumberFormat="1" applyFont="1" applyFill="1" applyBorder="1" applyAlignment="1" applyProtection="1">
      <alignment horizontal="right" vertical="center" shrinkToFit="1"/>
    </xf>
    <xf numFmtId="0" fontId="4" fillId="2"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4" fillId="2" borderId="7" xfId="0" applyNumberFormat="1" applyFont="1" applyFill="1" applyBorder="1" applyAlignment="1" applyProtection="1">
      <alignment horizontal="right" vertical="center"/>
    </xf>
    <xf numFmtId="0" fontId="8" fillId="2" borderId="8" xfId="0" applyNumberFormat="1"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8" xfId="0" applyFont="1" applyFill="1" applyBorder="1" applyAlignment="1" applyProtection="1">
      <alignment vertical="center"/>
    </xf>
    <xf numFmtId="14" fontId="8" fillId="2" borderId="8" xfId="0" applyNumberFormat="1" applyFont="1" applyFill="1" applyBorder="1" applyAlignment="1" applyProtection="1">
      <alignment vertical="center"/>
    </xf>
    <xf numFmtId="1" fontId="8" fillId="2" borderId="8" xfId="0" applyNumberFormat="1" applyFont="1" applyFill="1" applyBorder="1" applyAlignment="1" applyProtection="1">
      <alignment horizontal="center" vertical="center"/>
    </xf>
    <xf numFmtId="0" fontId="4" fillId="2" borderId="9" xfId="0" applyNumberFormat="1" applyFont="1" applyFill="1" applyBorder="1" applyAlignment="1" applyProtection="1">
      <alignment vertical="center"/>
    </xf>
    <xf numFmtId="165" fontId="4" fillId="2" borderId="10" xfId="0" applyNumberFormat="1" applyFont="1" applyFill="1" applyBorder="1" applyAlignment="1" applyProtection="1">
      <alignment horizontal="center" vertical="center"/>
    </xf>
    <xf numFmtId="165" fontId="4" fillId="2" borderId="10" xfId="0" applyNumberFormat="1" applyFont="1" applyFill="1" applyBorder="1" applyAlignment="1" applyProtection="1">
      <alignment vertical="center"/>
    </xf>
    <xf numFmtId="1" fontId="4" fillId="2" borderId="10" xfId="0" applyNumberFormat="1" applyFont="1" applyFill="1" applyBorder="1" applyAlignment="1" applyProtection="1">
      <alignment horizontal="center" vertical="center"/>
    </xf>
    <xf numFmtId="1" fontId="4" fillId="2" borderId="8" xfId="0" applyNumberFormat="1" applyFont="1" applyFill="1" applyBorder="1" applyAlignment="1" applyProtection="1">
      <alignment horizontal="center" vertical="center"/>
    </xf>
    <xf numFmtId="1" fontId="13" fillId="2" borderId="0" xfId="0" applyNumberFormat="1" applyFont="1" applyFill="1" applyBorder="1" applyAlignment="1" applyProtection="1">
      <alignment vertical="center"/>
    </xf>
    <xf numFmtId="165" fontId="19" fillId="2" borderId="0" xfId="0" applyNumberFormat="1" applyFont="1" applyFill="1" applyBorder="1" applyAlignment="1" applyProtection="1">
      <alignment horizontal="right" vertical="center"/>
    </xf>
    <xf numFmtId="1" fontId="4" fillId="2" borderId="12" xfId="0" applyNumberFormat="1" applyFont="1" applyFill="1" applyBorder="1" applyAlignment="1" applyProtection="1">
      <alignment vertical="center"/>
    </xf>
    <xf numFmtId="165" fontId="4" fillId="2" borderId="13" xfId="0" applyNumberFormat="1" applyFont="1" applyFill="1" applyBorder="1" applyAlignment="1" applyProtection="1">
      <alignment vertical="center"/>
    </xf>
    <xf numFmtId="165" fontId="4" fillId="2" borderId="8" xfId="0" applyNumberFormat="1" applyFont="1" applyFill="1" applyBorder="1" applyAlignment="1" applyProtection="1">
      <alignment vertical="center"/>
    </xf>
    <xf numFmtId="1" fontId="4" fillId="2" borderId="14" xfId="0" applyNumberFormat="1" applyFont="1" applyFill="1" applyBorder="1" applyAlignment="1" applyProtection="1">
      <alignment vertical="center"/>
    </xf>
    <xf numFmtId="165" fontId="4" fillId="2" borderId="15" xfId="0" applyNumberFormat="1" applyFont="1" applyFill="1" applyBorder="1" applyAlignment="1" applyProtection="1">
      <alignment vertical="center"/>
    </xf>
    <xf numFmtId="165"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vertical="center"/>
    </xf>
    <xf numFmtId="0" fontId="20" fillId="0" borderId="0" xfId="0" applyNumberFormat="1" applyFont="1" applyAlignment="1" applyProtection="1">
      <alignment vertical="center"/>
    </xf>
    <xf numFmtId="0" fontId="4" fillId="2" borderId="16" xfId="0" applyNumberFormat="1" applyFont="1" applyFill="1" applyBorder="1" applyAlignment="1" applyProtection="1">
      <alignment vertical="center"/>
    </xf>
    <xf numFmtId="0" fontId="4" fillId="2" borderId="17" xfId="0" applyNumberFormat="1" applyFont="1" applyFill="1" applyBorder="1" applyAlignment="1" applyProtection="1">
      <alignment vertical="center"/>
    </xf>
    <xf numFmtId="165" fontId="4" fillId="2" borderId="18" xfId="0" applyNumberFormat="1" applyFont="1" applyFill="1" applyBorder="1" applyAlignment="1" applyProtection="1">
      <alignment vertical="center"/>
    </xf>
    <xf numFmtId="0" fontId="4" fillId="0" borderId="19" xfId="0" applyNumberFormat="1" applyFont="1" applyBorder="1" applyAlignment="1" applyProtection="1">
      <alignment vertical="center"/>
    </xf>
    <xf numFmtId="0" fontId="4" fillId="2" borderId="0" xfId="0" applyNumberFormat="1" applyFont="1" applyFill="1" applyBorder="1" applyAlignment="1" applyProtection="1">
      <alignment horizontal="right" vertical="center"/>
    </xf>
    <xf numFmtId="0" fontId="4" fillId="2" borderId="20" xfId="0" applyNumberFormat="1" applyFont="1" applyFill="1" applyBorder="1" applyAlignment="1" applyProtection="1">
      <alignment horizontal="right" vertical="center"/>
    </xf>
    <xf numFmtId="0" fontId="4" fillId="2" borderId="19" xfId="0" applyNumberFormat="1" applyFont="1" applyFill="1" applyBorder="1" applyAlignment="1" applyProtection="1">
      <alignment horizontal="right" vertical="center"/>
    </xf>
    <xf numFmtId="0" fontId="4" fillId="0" borderId="20" xfId="0" applyNumberFormat="1" applyFont="1" applyBorder="1" applyAlignment="1" applyProtection="1">
      <alignment vertical="center"/>
    </xf>
    <xf numFmtId="0" fontId="4" fillId="2" borderId="21" xfId="0" applyNumberFormat="1" applyFont="1" applyFill="1" applyBorder="1" applyAlignment="1" applyProtection="1">
      <alignment horizontal="right" vertical="center"/>
    </xf>
    <xf numFmtId="165" fontId="4" fillId="2" borderId="7" xfId="0" applyNumberFormat="1" applyFont="1" applyFill="1" applyBorder="1" applyAlignment="1" applyProtection="1">
      <alignment horizontal="center" vertical="center"/>
    </xf>
    <xf numFmtId="165" fontId="4" fillId="2" borderId="23" xfId="0" applyNumberFormat="1" applyFont="1" applyFill="1" applyBorder="1" applyAlignment="1" applyProtection="1">
      <alignment horizontal="center" vertical="center"/>
    </xf>
    <xf numFmtId="0" fontId="4" fillId="2" borderId="23" xfId="0" applyNumberFormat="1" applyFont="1" applyFill="1" applyBorder="1" applyAlignment="1" applyProtection="1">
      <alignment horizontal="center" vertical="center"/>
    </xf>
    <xf numFmtId="0" fontId="21" fillId="2" borderId="6" xfId="0" applyNumberFormat="1" applyFont="1" applyFill="1" applyBorder="1" applyAlignment="1" applyProtection="1">
      <alignment horizontal="center" vertical="center" wrapText="1"/>
    </xf>
    <xf numFmtId="0" fontId="4" fillId="2" borderId="13" xfId="0" applyNumberFormat="1" applyFont="1" applyFill="1" applyBorder="1" applyAlignment="1" applyProtection="1">
      <alignment horizontal="right" vertical="center"/>
    </xf>
    <xf numFmtId="0" fontId="4" fillId="2" borderId="24" xfId="0" applyNumberFormat="1" applyFont="1" applyFill="1" applyBorder="1" applyAlignment="1" applyProtection="1">
      <alignment horizontal="right" vertical="center"/>
    </xf>
    <xf numFmtId="168" fontId="14" fillId="0" borderId="25"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vertical="center"/>
    </xf>
    <xf numFmtId="0" fontId="4" fillId="2" borderId="10"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horizontal="right" vertical="center"/>
    </xf>
    <xf numFmtId="1" fontId="4" fillId="4" borderId="10" xfId="0" applyNumberFormat="1" applyFont="1" applyFill="1" applyBorder="1" applyAlignment="1" applyProtection="1">
      <alignment horizontal="center" vertical="center"/>
    </xf>
    <xf numFmtId="168" fontId="4" fillId="0" borderId="25" xfId="0" applyNumberFormat="1" applyFont="1" applyFill="1" applyBorder="1" applyAlignment="1" applyProtection="1">
      <alignment horizontal="center" vertical="center"/>
    </xf>
    <xf numFmtId="1" fontId="4" fillId="0" borderId="0"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xf>
    <xf numFmtId="0" fontId="20" fillId="0" borderId="0"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9" xfId="0" applyNumberFormat="1" applyFont="1" applyFill="1" applyBorder="1" applyAlignment="1" applyProtection="1">
      <alignment horizontal="left" vertical="center"/>
    </xf>
    <xf numFmtId="1" fontId="4" fillId="0" borderId="45" xfId="0" applyNumberFormat="1" applyFont="1" applyFill="1" applyBorder="1" applyAlignment="1" applyProtection="1">
      <alignment horizontal="center" vertical="center"/>
    </xf>
    <xf numFmtId="164" fontId="15" fillId="2" borderId="0" xfId="1" applyFont="1" applyFill="1" applyBorder="1" applyAlignment="1" applyProtection="1">
      <alignment vertical="center"/>
    </xf>
    <xf numFmtId="164" fontId="15" fillId="2" borderId="8" xfId="1" applyFont="1" applyFill="1" applyBorder="1" applyAlignment="1" applyProtection="1">
      <alignment horizontal="center" vertical="center"/>
    </xf>
    <xf numFmtId="164" fontId="15" fillId="2" borderId="6" xfId="1" applyFont="1" applyFill="1" applyBorder="1" applyAlignment="1" applyProtection="1">
      <alignment horizontal="center" vertical="center" wrapText="1"/>
    </xf>
    <xf numFmtId="164" fontId="15" fillId="2" borderId="23" xfId="1" applyFont="1" applyFill="1" applyBorder="1" applyAlignment="1" applyProtection="1">
      <alignment vertical="center"/>
    </xf>
    <xf numFmtId="164" fontId="15" fillId="3" borderId="10" xfId="1" applyFont="1" applyFill="1" applyBorder="1" applyAlignment="1" applyProtection="1">
      <alignment vertical="center"/>
    </xf>
    <xf numFmtId="164" fontId="15" fillId="3" borderId="8" xfId="1" applyFont="1" applyFill="1" applyBorder="1" applyAlignment="1" applyProtection="1">
      <alignment vertical="center"/>
    </xf>
    <xf numFmtId="164" fontId="15" fillId="3" borderId="0" xfId="1" applyFont="1" applyFill="1" applyBorder="1" applyAlignment="1" applyProtection="1">
      <alignment vertical="center"/>
    </xf>
    <xf numFmtId="164" fontId="15" fillId="0" borderId="0" xfId="1" applyFont="1" applyAlignment="1" applyProtection="1">
      <alignment vertical="center"/>
    </xf>
    <xf numFmtId="164" fontId="22" fillId="2" borderId="8" xfId="1" applyFont="1" applyFill="1" applyBorder="1" applyAlignment="1" applyProtection="1">
      <alignment vertical="center"/>
    </xf>
    <xf numFmtId="169" fontId="22" fillId="2" borderId="26" xfId="0" applyNumberFormat="1" applyFont="1" applyFill="1" applyBorder="1" applyAlignment="1" applyProtection="1">
      <alignment vertical="center" wrapText="1"/>
    </xf>
    <xf numFmtId="169" fontId="22" fillId="0" borderId="0" xfId="0" applyNumberFormat="1" applyFont="1" applyAlignment="1" applyProtection="1">
      <alignment vertical="center"/>
    </xf>
    <xf numFmtId="169" fontId="22" fillId="2" borderId="26" xfId="0" applyNumberFormat="1" applyFont="1" applyFill="1" applyBorder="1" applyAlignment="1" applyProtection="1">
      <alignment vertical="center"/>
    </xf>
    <xf numFmtId="169" fontId="22" fillId="2" borderId="27" xfId="0" applyNumberFormat="1" applyFont="1" applyFill="1" applyBorder="1" applyAlignment="1" applyProtection="1">
      <alignment vertical="center"/>
    </xf>
    <xf numFmtId="169" fontId="22" fillId="2" borderId="1" xfId="0" applyNumberFormat="1" applyFont="1" applyFill="1" applyBorder="1" applyAlignment="1" applyProtection="1">
      <alignment vertical="center"/>
    </xf>
    <xf numFmtId="169" fontId="22" fillId="2" borderId="28" xfId="0" applyNumberFormat="1" applyFont="1" applyFill="1" applyBorder="1" applyAlignment="1" applyProtection="1">
      <alignment vertical="center"/>
    </xf>
    <xf numFmtId="169" fontId="22" fillId="0" borderId="0" xfId="0" applyNumberFormat="1" applyFont="1" applyBorder="1" applyAlignment="1" applyProtection="1">
      <alignment horizontal="left" vertical="center"/>
    </xf>
    <xf numFmtId="169" fontId="29" fillId="0" borderId="0" xfId="0" applyNumberFormat="1" applyFont="1" applyAlignment="1" applyProtection="1">
      <alignment vertical="center"/>
    </xf>
    <xf numFmtId="166" fontId="30" fillId="2" borderId="0" xfId="1" applyNumberFormat="1" applyFont="1" applyFill="1" applyBorder="1" applyAlignment="1" applyProtection="1">
      <alignment horizontal="left" vertical="center" shrinkToFit="1"/>
    </xf>
    <xf numFmtId="44" fontId="15" fillId="2" borderId="2" xfId="1" applyNumberFormat="1" applyFont="1" applyFill="1" applyBorder="1" applyAlignment="1" applyProtection="1">
      <alignment horizontal="right" vertical="center"/>
    </xf>
    <xf numFmtId="44" fontId="15" fillId="2" borderId="3" xfId="1" applyNumberFormat="1" applyFont="1" applyFill="1" applyBorder="1" applyAlignment="1" applyProtection="1">
      <alignment horizontal="right" vertical="center"/>
    </xf>
    <xf numFmtId="44" fontId="15" fillId="0" borderId="4" xfId="1" applyNumberFormat="1" applyFont="1" applyBorder="1" applyAlignment="1" applyProtection="1">
      <alignment horizontal="right" vertical="center"/>
    </xf>
    <xf numFmtId="44" fontId="15" fillId="2" borderId="5" xfId="1" applyNumberFormat="1" applyFont="1" applyFill="1" applyBorder="1" applyAlignment="1" applyProtection="1">
      <alignment horizontal="right" vertical="center"/>
    </xf>
    <xf numFmtId="44" fontId="26" fillId="2" borderId="5" xfId="1" applyNumberFormat="1" applyFont="1" applyFill="1" applyBorder="1" applyAlignment="1" applyProtection="1">
      <alignment horizontal="right" vertical="center"/>
    </xf>
    <xf numFmtId="44" fontId="15" fillId="2" borderId="29" xfId="1" applyNumberFormat="1" applyFont="1" applyFill="1" applyBorder="1" applyAlignment="1" applyProtection="1">
      <alignment vertical="center"/>
    </xf>
    <xf numFmtId="44" fontId="26" fillId="2" borderId="73" xfId="1" applyNumberFormat="1" applyFont="1" applyFill="1" applyBorder="1" applyAlignment="1" applyProtection="1">
      <alignment vertical="center"/>
    </xf>
    <xf numFmtId="170" fontId="20" fillId="2" borderId="20" xfId="0" applyNumberFormat="1" applyFont="1" applyFill="1" applyBorder="1" applyAlignment="1" applyProtection="1">
      <alignment horizontal="left" vertical="center"/>
    </xf>
    <xf numFmtId="1" fontId="4" fillId="6" borderId="69" xfId="0" applyNumberFormat="1" applyFont="1" applyFill="1" applyBorder="1" applyAlignment="1" applyProtection="1">
      <alignment horizontal="center" vertical="center"/>
      <protection locked="0"/>
    </xf>
    <xf numFmtId="0" fontId="4" fillId="6" borderId="22" xfId="0" applyNumberFormat="1" applyFont="1" applyFill="1" applyBorder="1" applyAlignment="1" applyProtection="1">
      <alignment horizontal="center" vertical="center"/>
      <protection locked="0"/>
    </xf>
    <xf numFmtId="0" fontId="20" fillId="6" borderId="10" xfId="0" applyNumberFormat="1" applyFont="1" applyFill="1" applyBorder="1" applyAlignment="1" applyProtection="1">
      <alignment horizontal="center" vertical="center"/>
      <protection locked="0"/>
    </xf>
    <xf numFmtId="49" fontId="18" fillId="6" borderId="11" xfId="0" applyNumberFormat="1" applyFont="1" applyFill="1" applyBorder="1" applyAlignment="1" applyProtection="1">
      <alignment horizontal="center" vertical="center"/>
      <protection locked="0"/>
    </xf>
    <xf numFmtId="1" fontId="4" fillId="6" borderId="10" xfId="0" applyNumberFormat="1" applyFont="1" applyFill="1" applyBorder="1" applyAlignment="1" applyProtection="1">
      <alignment horizontal="center" vertical="center"/>
      <protection locked="0"/>
    </xf>
    <xf numFmtId="167" fontId="4" fillId="0" borderId="22" xfId="0" applyNumberFormat="1" applyFont="1" applyFill="1" applyBorder="1" applyAlignment="1" applyProtection="1">
      <alignment horizontal="center" vertical="center"/>
    </xf>
    <xf numFmtId="0" fontId="4" fillId="0" borderId="23" xfId="0" applyNumberFormat="1" applyFont="1" applyFill="1" applyBorder="1" applyAlignment="1" applyProtection="1">
      <alignment horizontal="center" vertical="center"/>
      <protection locked="0"/>
    </xf>
    <xf numFmtId="0" fontId="24" fillId="2" borderId="8" xfId="0" applyNumberFormat="1" applyFont="1" applyFill="1" applyBorder="1" applyAlignment="1" applyProtection="1">
      <alignment horizontal="right" vertical="center"/>
    </xf>
    <xf numFmtId="0" fontId="24" fillId="0" borderId="8" xfId="0" applyFont="1" applyBorder="1" applyAlignment="1" applyProtection="1">
      <alignment horizontal="right" vertical="center"/>
    </xf>
    <xf numFmtId="0" fontId="4" fillId="2" borderId="10" xfId="0" applyNumberFormat="1" applyFont="1" applyFill="1" applyBorder="1" applyAlignment="1" applyProtection="1">
      <alignment vertical="center"/>
    </xf>
    <xf numFmtId="0" fontId="9" fillId="0" borderId="9" xfId="0" applyNumberFormat="1" applyFont="1" applyFill="1" applyBorder="1" applyAlignment="1" applyProtection="1">
      <alignment horizontal="left" vertical="center"/>
    </xf>
    <xf numFmtId="0" fontId="9" fillId="2" borderId="1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4" fillId="2" borderId="23" xfId="0" applyNumberFormat="1" applyFont="1" applyFill="1" applyBorder="1" applyAlignment="1" applyProtection="1">
      <alignment vertical="center"/>
    </xf>
    <xf numFmtId="0" fontId="12" fillId="0" borderId="23" xfId="0" applyFont="1" applyBorder="1" applyAlignment="1" applyProtection="1">
      <alignment vertical="center"/>
    </xf>
    <xf numFmtId="0" fontId="12" fillId="0" borderId="18" xfId="0" applyFont="1" applyBorder="1" applyAlignment="1" applyProtection="1">
      <alignment vertical="center"/>
    </xf>
    <xf numFmtId="0" fontId="9" fillId="0" borderId="8" xfId="0" applyNumberFormat="1" applyFont="1" applyFill="1" applyBorder="1" applyAlignment="1" applyProtection="1">
      <alignment horizontal="left" vertical="center"/>
    </xf>
    <xf numFmtId="0" fontId="4" fillId="2" borderId="38" xfId="0" applyNumberFormat="1" applyFont="1" applyFill="1" applyBorder="1" applyAlignment="1" applyProtection="1">
      <alignment vertical="center"/>
    </xf>
    <xf numFmtId="0" fontId="4" fillId="2" borderId="31" xfId="0" applyNumberFormat="1" applyFont="1" applyFill="1" applyBorder="1" applyAlignment="1" applyProtection="1">
      <alignment vertical="center"/>
    </xf>
    <xf numFmtId="0" fontId="4" fillId="2" borderId="39" xfId="0" applyNumberFormat="1" applyFont="1" applyFill="1" applyBorder="1" applyAlignment="1" applyProtection="1">
      <alignment vertical="center"/>
    </xf>
    <xf numFmtId="0" fontId="4" fillId="2" borderId="32" xfId="0" applyNumberFormat="1" applyFont="1" applyFill="1" applyBorder="1" applyAlignment="1" applyProtection="1">
      <alignment vertical="center"/>
    </xf>
    <xf numFmtId="49" fontId="4" fillId="6" borderId="40" xfId="0" applyNumberFormat="1" applyFont="1" applyFill="1" applyBorder="1" applyAlignment="1" applyProtection="1">
      <alignment horizontal="center" vertical="center"/>
      <protection locked="0"/>
    </xf>
    <xf numFmtId="0" fontId="19"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left" vertical="center"/>
    </xf>
    <xf numFmtId="0" fontId="9" fillId="2" borderId="44" xfId="0" applyNumberFormat="1" applyFont="1" applyFill="1" applyBorder="1" applyAlignment="1" applyProtection="1">
      <alignment horizontal="left" vertical="center"/>
    </xf>
    <xf numFmtId="0" fontId="4" fillId="2" borderId="9" xfId="0" applyNumberFormat="1" applyFont="1" applyFill="1" applyBorder="1" applyAlignment="1" applyProtection="1">
      <alignment vertical="center"/>
    </xf>
    <xf numFmtId="0" fontId="4" fillId="2" borderId="0" xfId="0" applyNumberFormat="1" applyFont="1" applyFill="1" applyBorder="1" applyAlignment="1" applyProtection="1">
      <alignment vertical="center"/>
    </xf>
    <xf numFmtId="0" fontId="4" fillId="5" borderId="24" xfId="0" applyNumberFormat="1" applyFont="1" applyFill="1" applyBorder="1" applyAlignment="1" applyProtection="1">
      <alignment horizontal="left" vertical="center"/>
    </xf>
    <xf numFmtId="0" fontId="4" fillId="5" borderId="35" xfId="0" applyNumberFormat="1" applyFont="1" applyFill="1" applyBorder="1" applyAlignment="1" applyProtection="1">
      <alignment horizontal="left" vertical="center"/>
    </xf>
    <xf numFmtId="0" fontId="4" fillId="5" borderId="25" xfId="0" applyNumberFormat="1" applyFont="1" applyFill="1" applyBorder="1" applyAlignment="1" applyProtection="1">
      <alignment horizontal="left" vertical="center"/>
    </xf>
    <xf numFmtId="165" fontId="4" fillId="2" borderId="8" xfId="0" applyNumberFormat="1" applyFont="1" applyFill="1" applyBorder="1" applyAlignment="1" applyProtection="1">
      <alignment horizontal="center" vertical="center" wrapText="1"/>
    </xf>
    <xf numFmtId="165" fontId="4" fillId="2" borderId="12" xfId="0" applyNumberFormat="1" applyFont="1" applyFill="1" applyBorder="1" applyAlignment="1" applyProtection="1">
      <alignment horizontal="center" vertical="center" wrapText="1"/>
    </xf>
    <xf numFmtId="165" fontId="4" fillId="2" borderId="9" xfId="0" applyNumberFormat="1" applyFont="1" applyFill="1" applyBorder="1" applyAlignment="1" applyProtection="1">
      <alignment horizontal="center" vertical="center" wrapText="1"/>
    </xf>
    <xf numFmtId="165" fontId="4" fillId="2" borderId="45" xfId="0" applyNumberFormat="1" applyFont="1" applyFill="1" applyBorder="1" applyAlignment="1" applyProtection="1">
      <alignment horizontal="center" vertical="center" wrapText="1"/>
    </xf>
    <xf numFmtId="0" fontId="4" fillId="2" borderId="18" xfId="0" applyNumberFormat="1" applyFont="1" applyFill="1" applyBorder="1" applyAlignment="1" applyProtection="1">
      <alignment vertical="center"/>
    </xf>
    <xf numFmtId="0" fontId="24" fillId="2" borderId="7" xfId="0" applyNumberFormat="1" applyFont="1" applyFill="1" applyBorder="1" applyAlignment="1" applyProtection="1">
      <alignment horizontal="right" vertical="center"/>
    </xf>
    <xf numFmtId="0" fontId="24" fillId="2" borderId="23" xfId="0" applyNumberFormat="1" applyFont="1" applyFill="1" applyBorder="1" applyAlignment="1" applyProtection="1">
      <alignment horizontal="right" vertical="center"/>
    </xf>
    <xf numFmtId="0" fontId="9" fillId="2" borderId="38" xfId="0" applyNumberFormat="1" applyFont="1" applyFill="1" applyBorder="1" applyAlignment="1" applyProtection="1">
      <alignment vertical="center"/>
    </xf>
    <xf numFmtId="0" fontId="9" fillId="2" borderId="31" xfId="0" applyNumberFormat="1" applyFont="1" applyFill="1" applyBorder="1" applyAlignment="1" applyProtection="1">
      <alignment vertical="center"/>
    </xf>
    <xf numFmtId="0" fontId="9" fillId="2" borderId="39" xfId="0" applyNumberFormat="1" applyFont="1" applyFill="1" applyBorder="1" applyAlignment="1" applyProtection="1">
      <alignment vertical="center"/>
    </xf>
    <xf numFmtId="0" fontId="9" fillId="2" borderId="32" xfId="0" applyNumberFormat="1" applyFont="1" applyFill="1" applyBorder="1" applyAlignment="1" applyProtection="1">
      <alignment vertical="center"/>
    </xf>
    <xf numFmtId="165" fontId="4" fillId="0" borderId="74" xfId="0" applyNumberFormat="1" applyFont="1" applyFill="1" applyBorder="1" applyAlignment="1" applyProtection="1">
      <alignment horizontal="center" vertical="center"/>
    </xf>
    <xf numFmtId="165" fontId="4" fillId="0" borderId="9" xfId="0" applyNumberFormat="1" applyFont="1" applyFill="1" applyBorder="1" applyAlignment="1" applyProtection="1">
      <alignment horizontal="center" vertical="center"/>
    </xf>
    <xf numFmtId="0" fontId="11" fillId="2" borderId="41" xfId="0" applyNumberFormat="1" applyFont="1" applyFill="1" applyBorder="1" applyAlignment="1" applyProtection="1">
      <alignment horizontal="center"/>
    </xf>
    <xf numFmtId="0" fontId="11" fillId="2" borderId="42" xfId="0" applyNumberFormat="1" applyFont="1" applyFill="1" applyBorder="1" applyAlignment="1" applyProtection="1">
      <alignment horizontal="center"/>
    </xf>
    <xf numFmtId="0" fontId="11" fillId="2" borderId="43" xfId="0" applyNumberFormat="1" applyFont="1" applyFill="1" applyBorder="1" applyAlignment="1" applyProtection="1">
      <alignment horizontal="center"/>
    </xf>
    <xf numFmtId="0" fontId="4" fillId="2" borderId="46" xfId="0" applyNumberFormat="1" applyFont="1" applyFill="1" applyBorder="1" applyAlignment="1" applyProtection="1">
      <alignment horizontal="center" vertical="center"/>
    </xf>
    <xf numFmtId="0" fontId="4" fillId="2" borderId="47" xfId="0" applyNumberFormat="1" applyFont="1" applyFill="1" applyBorder="1" applyAlignment="1" applyProtection="1">
      <alignment horizontal="center" vertical="center"/>
    </xf>
    <xf numFmtId="0" fontId="4" fillId="2" borderId="48" xfId="0" applyNumberFormat="1" applyFont="1" applyFill="1" applyBorder="1" applyAlignment="1" applyProtection="1">
      <alignment horizontal="center" vertical="center"/>
    </xf>
    <xf numFmtId="0" fontId="4" fillId="2" borderId="49" xfId="0" applyNumberFormat="1" applyFont="1" applyFill="1" applyBorder="1" applyAlignment="1" applyProtection="1">
      <alignment horizontal="center" vertical="center"/>
    </xf>
    <xf numFmtId="0" fontId="4" fillId="2" borderId="7" xfId="0" applyNumberFormat="1" applyFont="1" applyFill="1" applyBorder="1" applyAlignment="1" applyProtection="1">
      <alignment horizontal="right" vertical="center"/>
    </xf>
    <xf numFmtId="0" fontId="4" fillId="2" borderId="23" xfId="0" applyNumberFormat="1" applyFont="1" applyFill="1" applyBorder="1" applyAlignment="1" applyProtection="1">
      <alignment horizontal="right" vertical="center"/>
    </xf>
    <xf numFmtId="0" fontId="4" fillId="6" borderId="23" xfId="0" applyNumberFormat="1" applyFont="1" applyFill="1" applyBorder="1" applyAlignment="1" applyProtection="1">
      <alignment horizontal="center" vertical="center"/>
      <protection locked="0"/>
    </xf>
    <xf numFmtId="0" fontId="4" fillId="6" borderId="75" xfId="0" applyNumberFormat="1" applyFont="1" applyFill="1" applyBorder="1" applyAlignment="1" applyProtection="1">
      <alignment horizontal="center" vertical="center"/>
      <protection locked="0"/>
    </xf>
    <xf numFmtId="0" fontId="4" fillId="2" borderId="50" xfId="0" applyNumberFormat="1" applyFont="1" applyFill="1" applyBorder="1" applyAlignment="1" applyProtection="1">
      <alignment horizontal="center" vertical="center"/>
    </xf>
    <xf numFmtId="0" fontId="4" fillId="2" borderId="51" xfId="0" applyNumberFormat="1" applyFont="1" applyFill="1" applyBorder="1" applyAlignment="1" applyProtection="1">
      <alignment horizontal="center" vertical="center"/>
    </xf>
    <xf numFmtId="0" fontId="4" fillId="2" borderId="52" xfId="0" applyNumberFormat="1" applyFont="1" applyFill="1" applyBorder="1" applyAlignment="1" applyProtection="1">
      <alignment horizontal="center" vertical="center"/>
    </xf>
    <xf numFmtId="0" fontId="4" fillId="2" borderId="53" xfId="0" applyNumberFormat="1" applyFont="1" applyFill="1" applyBorder="1" applyAlignment="1" applyProtection="1">
      <alignment horizontal="center" vertical="center"/>
    </xf>
    <xf numFmtId="0" fontId="9" fillId="0" borderId="23"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4" fillId="6" borderId="23" xfId="0" applyNumberFormat="1" applyFont="1" applyFill="1" applyBorder="1" applyAlignment="1" applyProtection="1">
      <alignment horizontal="left" vertical="center"/>
      <protection locked="0"/>
    </xf>
    <xf numFmtId="0" fontId="4" fillId="6" borderId="18" xfId="0" applyNumberFormat="1" applyFont="1" applyFill="1" applyBorder="1" applyAlignment="1" applyProtection="1">
      <alignment horizontal="left" vertical="center"/>
      <protection locked="0"/>
    </xf>
    <xf numFmtId="0" fontId="15" fillId="6" borderId="33" xfId="0" applyNumberFormat="1" applyFont="1" applyFill="1" applyBorder="1" applyAlignment="1" applyProtection="1">
      <alignment horizontal="center" vertical="center"/>
    </xf>
    <xf numFmtId="0" fontId="4" fillId="2" borderId="57" xfId="0" applyNumberFormat="1" applyFont="1" applyFill="1" applyBorder="1" applyAlignment="1" applyProtection="1">
      <alignment horizontal="right" vertical="center"/>
    </xf>
    <xf numFmtId="0" fontId="4" fillId="2" borderId="58" xfId="0" applyNumberFormat="1" applyFont="1" applyFill="1" applyBorder="1" applyAlignment="1" applyProtection="1">
      <alignment horizontal="right" vertical="center"/>
    </xf>
    <xf numFmtId="0" fontId="4" fillId="2" borderId="59" xfId="0" applyNumberFormat="1" applyFont="1" applyFill="1" applyBorder="1" applyAlignment="1" applyProtection="1">
      <alignment horizontal="right" vertical="center"/>
    </xf>
    <xf numFmtId="0" fontId="4" fillId="2" borderId="19"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right" vertical="center"/>
    </xf>
    <xf numFmtId="0" fontId="4" fillId="6" borderId="8" xfId="0" applyNumberFormat="1" applyFont="1" applyFill="1" applyBorder="1" applyAlignment="1" applyProtection="1">
      <alignment horizontal="left" vertical="center"/>
      <protection locked="0"/>
    </xf>
    <xf numFmtId="0" fontId="4" fillId="6" borderId="12" xfId="0" applyNumberFormat="1" applyFont="1" applyFill="1" applyBorder="1" applyAlignment="1" applyProtection="1">
      <alignment horizontal="left" vertical="center"/>
      <protection locked="0"/>
    </xf>
    <xf numFmtId="0" fontId="4" fillId="6" borderId="18" xfId="0" applyNumberFormat="1" applyFont="1" applyFill="1" applyBorder="1" applyAlignment="1" applyProtection="1">
      <alignment horizontal="center" vertical="center"/>
      <protection locked="0"/>
    </xf>
    <xf numFmtId="0" fontId="20" fillId="2" borderId="38" xfId="0" applyNumberFormat="1" applyFont="1" applyFill="1" applyBorder="1" applyAlignment="1" applyProtection="1">
      <alignment horizontal="center" vertical="center"/>
    </xf>
    <xf numFmtId="0" fontId="20" fillId="2" borderId="39" xfId="0" applyNumberFormat="1" applyFont="1" applyFill="1" applyBorder="1" applyAlignment="1" applyProtection="1">
      <alignment horizontal="center" vertical="center"/>
    </xf>
    <xf numFmtId="0" fontId="20" fillId="2" borderId="54" xfId="0" applyNumberFormat="1" applyFont="1" applyFill="1" applyBorder="1" applyAlignment="1" applyProtection="1">
      <alignment horizontal="center" vertical="center"/>
    </xf>
    <xf numFmtId="0" fontId="20" fillId="2" borderId="55" xfId="0" applyNumberFormat="1" applyFont="1" applyFill="1" applyBorder="1" applyAlignment="1" applyProtection="1">
      <alignment horizontal="center" vertical="center"/>
    </xf>
    <xf numFmtId="0" fontId="22" fillId="2" borderId="9" xfId="0" applyNumberFormat="1" applyFont="1" applyFill="1" applyBorder="1" applyAlignment="1" applyProtection="1">
      <alignment vertical="center"/>
    </xf>
    <xf numFmtId="44" fontId="15" fillId="2" borderId="29" xfId="1" applyNumberFormat="1" applyFont="1" applyFill="1" applyBorder="1" applyAlignment="1" applyProtection="1">
      <alignment horizontal="right" vertical="center"/>
    </xf>
    <xf numFmtId="44" fontId="15" fillId="2" borderId="36" xfId="1" applyNumberFormat="1" applyFont="1" applyFill="1" applyBorder="1" applyAlignment="1" applyProtection="1">
      <alignment horizontal="right" vertical="center"/>
    </xf>
    <xf numFmtId="49" fontId="4" fillId="6" borderId="35" xfId="0" applyNumberFormat="1" applyFont="1" applyFill="1" applyBorder="1" applyAlignment="1" applyProtection="1">
      <alignment horizontal="center" vertical="center"/>
      <protection locked="0"/>
    </xf>
    <xf numFmtId="0" fontId="16" fillId="2" borderId="8" xfId="0" applyNumberFormat="1" applyFont="1" applyFill="1" applyBorder="1" applyAlignment="1" applyProtection="1">
      <alignment horizontal="center" vertical="center" wrapText="1"/>
    </xf>
    <xf numFmtId="0" fontId="16" fillId="2" borderId="12" xfId="0" applyNumberFormat="1" applyFont="1" applyFill="1" applyBorder="1" applyAlignment="1" applyProtection="1">
      <alignment horizontal="center" vertical="center" wrapText="1"/>
    </xf>
    <xf numFmtId="0" fontId="16" fillId="2" borderId="9" xfId="0" applyNumberFormat="1" applyFont="1" applyFill="1" applyBorder="1" applyAlignment="1" applyProtection="1">
      <alignment horizontal="center" vertical="center" wrapText="1"/>
    </xf>
    <xf numFmtId="0" fontId="16" fillId="2" borderId="45" xfId="0" applyNumberFormat="1" applyFont="1" applyFill="1" applyBorder="1" applyAlignment="1" applyProtection="1">
      <alignment horizontal="center" vertical="center" wrapText="1"/>
    </xf>
    <xf numFmtId="0" fontId="20" fillId="2" borderId="56" xfId="0" applyNumberFormat="1" applyFont="1" applyFill="1" applyBorder="1" applyAlignment="1" applyProtection="1">
      <alignment horizontal="right" vertical="center"/>
    </xf>
    <xf numFmtId="0" fontId="20" fillId="2" borderId="9" xfId="0" applyNumberFormat="1" applyFont="1" applyFill="1" applyBorder="1" applyAlignment="1" applyProtection="1">
      <alignment horizontal="right" vertical="center"/>
    </xf>
    <xf numFmtId="0" fontId="10" fillId="0" borderId="34" xfId="0" applyFont="1" applyBorder="1" applyAlignment="1" applyProtection="1">
      <alignment horizontal="center" vertical="center"/>
    </xf>
    <xf numFmtId="0" fontId="10" fillId="0" borderId="21" xfId="0" applyFont="1" applyBorder="1" applyAlignment="1" applyProtection="1">
      <alignment horizontal="center" vertical="center"/>
    </xf>
    <xf numFmtId="0" fontId="9" fillId="2" borderId="71" xfId="0" applyNumberFormat="1" applyFont="1" applyFill="1" applyBorder="1" applyAlignment="1" applyProtection="1">
      <alignment horizontal="center" vertical="center"/>
    </xf>
    <xf numFmtId="0" fontId="9" fillId="2" borderId="72" xfId="0" applyNumberFormat="1" applyFont="1" applyFill="1" applyBorder="1" applyAlignment="1" applyProtection="1">
      <alignment horizontal="center" vertical="center"/>
    </xf>
    <xf numFmtId="0" fontId="23" fillId="0" borderId="0" xfId="0" applyFont="1" applyBorder="1" applyAlignment="1" applyProtection="1">
      <alignment horizontal="center" vertical="center"/>
    </xf>
    <xf numFmtId="0" fontId="4" fillId="2" borderId="31" xfId="0" applyNumberFormat="1" applyFont="1" applyFill="1" applyBorder="1" applyAlignment="1" applyProtection="1">
      <alignment horizontal="right" vertical="center" wrapText="1"/>
    </xf>
    <xf numFmtId="0" fontId="4" fillId="2" borderId="32" xfId="0" applyNumberFormat="1" applyFont="1" applyFill="1" applyBorder="1" applyAlignment="1" applyProtection="1">
      <alignment horizontal="right" vertical="center" wrapText="1"/>
    </xf>
    <xf numFmtId="0" fontId="6" fillId="2" borderId="34" xfId="0" applyNumberFormat="1" applyFont="1" applyFill="1" applyBorder="1" applyAlignment="1" applyProtection="1">
      <alignment horizontal="center" vertical="center"/>
    </xf>
    <xf numFmtId="0" fontId="6" fillId="2" borderId="33" xfId="0" applyNumberFormat="1" applyFont="1" applyFill="1" applyBorder="1" applyAlignment="1" applyProtection="1">
      <alignment horizontal="center" vertical="center"/>
    </xf>
    <xf numFmtId="0" fontId="4" fillId="2" borderId="37"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horizontal="right" vertical="center"/>
    </xf>
    <xf numFmtId="0" fontId="5" fillId="2" borderId="0" xfId="0" applyNumberFormat="1" applyFont="1" applyFill="1" applyBorder="1" applyAlignment="1" applyProtection="1">
      <alignment horizontal="center" vertical="center" wrapText="1"/>
    </xf>
    <xf numFmtId="0" fontId="6" fillId="2" borderId="37" xfId="0" applyNumberFormat="1" applyFont="1" applyFill="1" applyBorder="1" applyAlignment="1" applyProtection="1">
      <alignment horizontal="center" vertical="center" wrapText="1"/>
    </xf>
    <xf numFmtId="0" fontId="6" fillId="2" borderId="18" xfId="0" applyNumberFormat="1" applyFont="1" applyFill="1" applyBorder="1" applyAlignment="1" applyProtection="1">
      <alignment horizontal="center" vertical="center" wrapText="1"/>
    </xf>
    <xf numFmtId="0" fontId="25" fillId="7" borderId="64" xfId="2" applyNumberFormat="1" applyFont="1" applyFill="1" applyBorder="1" applyAlignment="1" applyProtection="1">
      <alignment horizontal="center" vertical="center" wrapText="1"/>
      <protection locked="0"/>
    </xf>
    <xf numFmtId="0" fontId="25" fillId="7" borderId="65" xfId="2" applyNumberFormat="1" applyFont="1" applyFill="1" applyBorder="1" applyAlignment="1" applyProtection="1">
      <alignment horizontal="center" vertical="center" wrapText="1"/>
      <protection locked="0"/>
    </xf>
    <xf numFmtId="0" fontId="25" fillId="7" borderId="66" xfId="2" applyNumberFormat="1" applyFont="1" applyFill="1" applyBorder="1" applyAlignment="1" applyProtection="1">
      <alignment horizontal="center" vertical="center" wrapText="1"/>
      <protection locked="0"/>
    </xf>
    <xf numFmtId="0" fontId="25" fillId="7" borderId="34" xfId="2" applyNumberFormat="1" applyFont="1" applyFill="1" applyBorder="1" applyAlignment="1" applyProtection="1">
      <alignment horizontal="center" vertical="center" wrapText="1"/>
      <protection locked="0"/>
    </xf>
    <xf numFmtId="0" fontId="25" fillId="7" borderId="33" xfId="2" applyNumberFormat="1" applyFont="1" applyFill="1" applyBorder="1" applyAlignment="1" applyProtection="1">
      <alignment horizontal="center" vertical="center" wrapText="1"/>
      <protection locked="0"/>
    </xf>
    <xf numFmtId="0" fontId="25" fillId="7" borderId="67" xfId="2" applyNumberFormat="1" applyFont="1" applyFill="1" applyBorder="1" applyAlignment="1" applyProtection="1">
      <alignment horizontal="center" vertical="center" wrapText="1"/>
      <protection locked="0"/>
    </xf>
    <xf numFmtId="0" fontId="15" fillId="2" borderId="30" xfId="0" applyNumberFormat="1" applyFont="1" applyFill="1" applyBorder="1" applyAlignment="1" applyProtection="1">
      <alignment horizontal="center" vertical="center" wrapText="1"/>
    </xf>
    <xf numFmtId="0" fontId="15" fillId="2" borderId="8" xfId="0" applyNumberFormat="1" applyFont="1" applyFill="1" applyBorder="1" applyAlignment="1" applyProtection="1">
      <alignment horizontal="center" vertical="center" wrapText="1"/>
    </xf>
    <xf numFmtId="0" fontId="15" fillId="2" borderId="68" xfId="0" applyNumberFormat="1" applyFont="1" applyFill="1" applyBorder="1" applyAlignment="1" applyProtection="1">
      <alignment horizontal="center" vertical="center" wrapText="1"/>
    </xf>
    <xf numFmtId="0" fontId="15" fillId="2" borderId="56" xfId="0" applyNumberFormat="1" applyFont="1" applyFill="1" applyBorder="1" applyAlignment="1" applyProtection="1">
      <alignment horizontal="center" vertical="center" wrapText="1"/>
    </xf>
    <xf numFmtId="0" fontId="15" fillId="2" borderId="9" xfId="0" applyNumberFormat="1" applyFont="1" applyFill="1" applyBorder="1" applyAlignment="1" applyProtection="1">
      <alignment horizontal="center" vertical="center" wrapText="1"/>
    </xf>
    <xf numFmtId="0" fontId="15" fillId="2" borderId="70" xfId="0" applyNumberFormat="1" applyFont="1" applyFill="1" applyBorder="1" applyAlignment="1" applyProtection="1">
      <alignment horizontal="center" vertical="center" wrapText="1"/>
    </xf>
    <xf numFmtId="0" fontId="4" fillId="2" borderId="60" xfId="0" applyNumberFormat="1" applyFont="1" applyFill="1" applyBorder="1" applyAlignment="1" applyProtection="1">
      <alignment vertical="center"/>
    </xf>
    <xf numFmtId="0" fontId="4" fillId="2" borderId="61" xfId="0" applyNumberFormat="1" applyFont="1" applyFill="1" applyBorder="1" applyAlignment="1" applyProtection="1">
      <alignment vertical="center"/>
    </xf>
    <xf numFmtId="0" fontId="4" fillId="2" borderId="62" xfId="0" applyNumberFormat="1" applyFont="1" applyFill="1" applyBorder="1" applyAlignment="1" applyProtection="1">
      <alignment vertical="center"/>
    </xf>
    <xf numFmtId="0" fontId="4" fillId="2" borderId="63" xfId="0" applyNumberFormat="1" applyFont="1" applyFill="1" applyBorder="1" applyAlignment="1" applyProtection="1">
      <alignment vertical="center"/>
    </xf>
  </cellXfs>
  <cellStyles count="3">
    <cellStyle name="Currency" xfId="1" builtinId="4"/>
    <cellStyle name="Hyperlink" xfId="2"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FFFF99"/>
      <rgbColor rgb="00DD0806"/>
      <rgbColor rgb="00FFFFFF"/>
      <rgbColor rgb="00C0C0C0"/>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114300</xdr:colOff>
      <xdr:row>4</xdr:row>
      <xdr:rowOff>228600</xdr:rowOff>
    </xdr:to>
    <xdr:pic>
      <xdr:nvPicPr>
        <xdr:cNvPr id="1035" name="Picture 1">
          <a:extLst>
            <a:ext uri="{FF2B5EF4-FFF2-40B4-BE49-F238E27FC236}">
              <a16:creationId xmlns:a16="http://schemas.microsoft.com/office/drawing/2014/main" id="{DED2D85C-9D31-E5DE-61D8-8BC9BBA23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9984"/>
        <a:stretch>
          <a:fillRect/>
        </a:stretch>
      </xdr:blipFill>
      <xdr:spPr bwMode="auto">
        <a:xfrm>
          <a:off x="0" y="0"/>
          <a:ext cx="4752975" cy="790575"/>
        </a:xfrm>
        <a:prstGeom prst="rect">
          <a:avLst/>
        </a:prstGeom>
        <a:noFill/>
        <a:ln w="3175">
          <a:solidFill>
            <a:srgbClr val="FFFFFF"/>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457200</xdr:colOff>
      <xdr:row>0</xdr:row>
      <xdr:rowOff>60960</xdr:rowOff>
    </xdr:from>
    <xdr:to>
      <xdr:col>14</xdr:col>
      <xdr:colOff>637561</xdr:colOff>
      <xdr:row>4</xdr:row>
      <xdr:rowOff>180975</xdr:rowOff>
    </xdr:to>
    <xdr:pic>
      <xdr:nvPicPr>
        <xdr:cNvPr id="2" name="Picture 1">
          <a:extLst>
            <a:ext uri="{FF2B5EF4-FFF2-40B4-BE49-F238E27FC236}">
              <a16:creationId xmlns:a16="http://schemas.microsoft.com/office/drawing/2014/main" id="{08CF64E0-4495-488C-9515-687B4FD3C7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20740" y="60960"/>
          <a:ext cx="1037611"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efan.k@av-canada.com?subject=Ottawa%20National%20Women's%20Show%20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7"/>
  <sheetViews>
    <sheetView showGridLines="0" tabSelected="1" showRuler="0" zoomScale="125" zoomScaleNormal="125" workbookViewId="0">
      <selection activeCell="E9" sqref="E9:K9"/>
    </sheetView>
  </sheetViews>
  <sheetFormatPr defaultColWidth="10.25" defaultRowHeight="11.25"/>
  <cols>
    <col min="1" max="1" width="0.375" style="6" customWidth="1"/>
    <col min="2" max="2" width="4.25" style="6" customWidth="1"/>
    <col min="3" max="4" width="3.25" style="6" customWidth="1"/>
    <col min="5" max="5" width="9.5" style="6" customWidth="1"/>
    <col min="6" max="6" width="3.25" style="6" customWidth="1"/>
    <col min="7" max="7" width="4.125" style="6" customWidth="1"/>
    <col min="8" max="8" width="6.5" style="6" customWidth="1"/>
    <col min="9" max="9" width="3.125" style="6" customWidth="1"/>
    <col min="10" max="10" width="3.875" style="6" customWidth="1"/>
    <col min="11" max="11" width="7.875" style="6" customWidth="1"/>
    <col min="12" max="12" width="11.5" style="6" customWidth="1"/>
    <col min="13" max="13" width="10.625" style="6" customWidth="1"/>
    <col min="14" max="14" width="11.25" style="6" customWidth="1"/>
    <col min="15" max="15" width="8.875" style="63" customWidth="1"/>
    <col min="16" max="16" width="7.625" style="66" hidden="1" customWidth="1"/>
    <col min="17" max="17" width="7.125" style="66" hidden="1" customWidth="1"/>
    <col min="18" max="22" width="10.25" style="27" customWidth="1"/>
    <col min="23" max="28" width="10.25" style="6" customWidth="1"/>
    <col min="29" max="16384" width="10.25" style="6"/>
  </cols>
  <sheetData>
    <row r="1" spans="2:16">
      <c r="B1" s="5"/>
      <c r="C1" s="5"/>
      <c r="D1" s="5"/>
      <c r="E1" s="5"/>
      <c r="F1" s="5"/>
      <c r="G1" s="5"/>
      <c r="H1" s="5"/>
      <c r="I1" s="5"/>
      <c r="J1" s="5"/>
      <c r="K1" s="5"/>
      <c r="L1" s="5"/>
      <c r="M1" s="5"/>
      <c r="N1" s="5"/>
      <c r="O1" s="56"/>
      <c r="P1" s="65"/>
    </row>
    <row r="2" spans="2:16">
      <c r="B2" s="108"/>
      <c r="C2" s="108"/>
      <c r="D2" s="108"/>
      <c r="E2" s="108"/>
      <c r="F2" s="108"/>
      <c r="G2" s="108"/>
      <c r="H2" s="108"/>
      <c r="I2" s="108"/>
      <c r="J2" s="108"/>
      <c r="K2" s="108"/>
      <c r="L2" s="108"/>
      <c r="M2" s="108"/>
      <c r="N2" s="108"/>
      <c r="O2" s="108"/>
      <c r="P2" s="67"/>
    </row>
    <row r="3" spans="2:16">
      <c r="B3" s="108"/>
      <c r="C3" s="108"/>
      <c r="D3" s="108"/>
      <c r="E3" s="108"/>
      <c r="F3" s="108"/>
      <c r="G3" s="108"/>
      <c r="H3" s="108"/>
      <c r="I3" s="108"/>
      <c r="J3" s="108"/>
      <c r="K3" s="108"/>
      <c r="L3" s="108"/>
      <c r="M3" s="108"/>
      <c r="N3" s="108"/>
      <c r="O3" s="108"/>
      <c r="P3" s="67"/>
    </row>
    <row r="4" spans="2:16">
      <c r="B4" s="108"/>
      <c r="C4" s="108"/>
      <c r="D4" s="108"/>
      <c r="E4" s="108"/>
      <c r="F4" s="108"/>
      <c r="G4" s="108"/>
      <c r="H4" s="108"/>
      <c r="I4" s="108"/>
      <c r="J4" s="108"/>
      <c r="K4" s="108"/>
      <c r="L4" s="108"/>
      <c r="M4" s="108"/>
      <c r="N4" s="108"/>
      <c r="O4" s="108"/>
      <c r="P4" s="67"/>
    </row>
    <row r="5" spans="2:16" ht="17.25" customHeight="1">
      <c r="B5" s="108"/>
      <c r="C5" s="108"/>
      <c r="D5" s="108"/>
      <c r="E5" s="108"/>
      <c r="F5" s="108"/>
      <c r="G5" s="108"/>
      <c r="H5" s="108"/>
      <c r="I5" s="108"/>
      <c r="J5" s="108"/>
      <c r="K5" s="108"/>
      <c r="L5" s="108"/>
      <c r="M5" s="108"/>
      <c r="N5" s="108"/>
      <c r="O5" s="108"/>
      <c r="P5" s="67"/>
    </row>
    <row r="6" spans="2:16" ht="10.5" customHeight="1" thickBot="1">
      <c r="B6" s="144" t="s">
        <v>71</v>
      </c>
      <c r="C6" s="144"/>
      <c r="D6" s="144"/>
      <c r="E6" s="144"/>
      <c r="F6" s="144"/>
      <c r="G6" s="144"/>
      <c r="H6" s="144"/>
      <c r="I6" s="144"/>
      <c r="J6" s="144"/>
      <c r="K6" s="144"/>
      <c r="L6" s="144"/>
      <c r="M6" s="144"/>
      <c r="N6" s="144"/>
      <c r="O6" s="144"/>
      <c r="P6" s="67"/>
    </row>
    <row r="7" spans="2:16" ht="12" thickBot="1">
      <c r="B7" s="136" t="s">
        <v>0</v>
      </c>
      <c r="C7" s="137"/>
      <c r="D7" s="137"/>
      <c r="E7" s="137"/>
      <c r="F7" s="137"/>
      <c r="G7" s="137"/>
      <c r="H7" s="137"/>
      <c r="I7" s="137"/>
      <c r="J7" s="137"/>
      <c r="K7" s="137"/>
      <c r="L7" s="137"/>
      <c r="M7" s="137"/>
      <c r="N7" s="137"/>
      <c r="O7" s="138"/>
      <c r="P7" s="68"/>
    </row>
    <row r="8" spans="2:16" ht="4.5" customHeight="1">
      <c r="B8" s="139"/>
      <c r="C8" s="139"/>
      <c r="D8" s="139"/>
      <c r="E8" s="139"/>
      <c r="F8" s="139"/>
      <c r="G8" s="139"/>
      <c r="H8" s="139"/>
      <c r="I8" s="139"/>
      <c r="J8" s="139"/>
      <c r="K8" s="139"/>
      <c r="L8" s="139"/>
      <c r="M8" s="139"/>
      <c r="N8" s="139"/>
      <c r="O8" s="139"/>
      <c r="P8" s="69"/>
    </row>
    <row r="9" spans="2:16">
      <c r="B9" s="132" t="s">
        <v>1</v>
      </c>
      <c r="C9" s="133"/>
      <c r="D9" s="133"/>
      <c r="E9" s="142"/>
      <c r="F9" s="142"/>
      <c r="G9" s="142"/>
      <c r="H9" s="142"/>
      <c r="I9" s="142"/>
      <c r="J9" s="142"/>
      <c r="K9" s="143"/>
      <c r="L9" s="7" t="s">
        <v>2</v>
      </c>
      <c r="M9" s="140" t="s">
        <v>82</v>
      </c>
      <c r="N9" s="140"/>
      <c r="O9" s="141"/>
      <c r="P9" s="70"/>
    </row>
    <row r="10" spans="2:16">
      <c r="B10" s="132" t="s">
        <v>3</v>
      </c>
      <c r="C10" s="133"/>
      <c r="D10" s="133"/>
      <c r="E10" s="142"/>
      <c r="F10" s="142"/>
      <c r="G10" s="142"/>
      <c r="H10" s="142"/>
      <c r="I10" s="142"/>
      <c r="J10" s="142"/>
      <c r="K10" s="143"/>
      <c r="L10" s="7" t="s">
        <v>4</v>
      </c>
      <c r="M10" s="140" t="s">
        <v>83</v>
      </c>
      <c r="N10" s="140"/>
      <c r="O10" s="141"/>
      <c r="P10" s="70"/>
    </row>
    <row r="11" spans="2:16">
      <c r="B11" s="132" t="s">
        <v>5</v>
      </c>
      <c r="C11" s="133"/>
      <c r="D11" s="133"/>
      <c r="E11" s="142"/>
      <c r="F11" s="142"/>
      <c r="G11" s="142"/>
      <c r="H11" s="142"/>
      <c r="I11" s="142"/>
      <c r="J11" s="142"/>
      <c r="K11" s="143"/>
      <c r="L11" s="7" t="s">
        <v>6</v>
      </c>
      <c r="M11" s="140" t="s">
        <v>84</v>
      </c>
      <c r="N11" s="140"/>
      <c r="O11" s="141"/>
      <c r="P11" s="70"/>
    </row>
    <row r="12" spans="2:16">
      <c r="B12" s="132" t="s">
        <v>5</v>
      </c>
      <c r="C12" s="133"/>
      <c r="D12" s="133"/>
      <c r="E12" s="142"/>
      <c r="F12" s="142"/>
      <c r="G12" s="142"/>
      <c r="H12" s="142"/>
      <c r="I12" s="142"/>
      <c r="J12" s="142"/>
      <c r="K12" s="143"/>
      <c r="L12" s="7" t="s">
        <v>7</v>
      </c>
      <c r="M12" s="150"/>
      <c r="N12" s="150"/>
      <c r="O12" s="151"/>
      <c r="P12" s="70"/>
    </row>
    <row r="13" spans="2:16">
      <c r="B13" s="132" t="s">
        <v>8</v>
      </c>
      <c r="C13" s="133"/>
      <c r="D13" s="133"/>
      <c r="E13" s="142"/>
      <c r="F13" s="142"/>
      <c r="G13" s="142"/>
      <c r="H13" s="142"/>
      <c r="I13" s="142"/>
      <c r="J13" s="142"/>
      <c r="K13" s="142"/>
      <c r="L13" s="41" t="s">
        <v>9</v>
      </c>
      <c r="M13" s="150"/>
      <c r="N13" s="150"/>
      <c r="O13" s="151"/>
      <c r="P13" s="67"/>
    </row>
    <row r="14" spans="2:16">
      <c r="B14" s="132" t="s">
        <v>10</v>
      </c>
      <c r="C14" s="133"/>
      <c r="D14" s="133"/>
      <c r="E14" s="142"/>
      <c r="F14" s="142"/>
      <c r="G14" s="142"/>
      <c r="H14" s="142"/>
      <c r="I14" s="142"/>
      <c r="J14" s="142"/>
      <c r="K14" s="143"/>
      <c r="L14" s="42" t="s">
        <v>11</v>
      </c>
      <c r="M14" s="43">
        <v>45947</v>
      </c>
      <c r="N14" s="44" t="s">
        <v>12</v>
      </c>
      <c r="O14" s="87">
        <v>0.5</v>
      </c>
      <c r="P14" s="70"/>
    </row>
    <row r="15" spans="2:16">
      <c r="B15" s="132" t="s">
        <v>13</v>
      </c>
      <c r="C15" s="133"/>
      <c r="D15" s="133"/>
      <c r="E15" s="134"/>
      <c r="F15" s="134"/>
      <c r="G15" s="88" t="s">
        <v>14</v>
      </c>
      <c r="H15" s="134"/>
      <c r="I15" s="134"/>
      <c r="J15" s="134"/>
      <c r="K15" s="135"/>
      <c r="L15" s="42" t="s">
        <v>15</v>
      </c>
      <c r="M15" s="49">
        <v>45948</v>
      </c>
      <c r="N15" s="44" t="s">
        <v>16</v>
      </c>
      <c r="O15" s="87">
        <v>0.41666666666666669</v>
      </c>
      <c r="P15" s="70"/>
    </row>
    <row r="16" spans="2:16" ht="12.75" customHeight="1">
      <c r="B16" s="132" t="s">
        <v>17</v>
      </c>
      <c r="C16" s="133"/>
      <c r="D16" s="133"/>
      <c r="E16" s="134"/>
      <c r="F16" s="134"/>
      <c r="G16" s="134"/>
      <c r="H16" s="134"/>
      <c r="I16" s="134"/>
      <c r="J16" s="134"/>
      <c r="K16" s="152"/>
      <c r="L16" s="7" t="s">
        <v>18</v>
      </c>
      <c r="M16" s="49">
        <v>45949</v>
      </c>
      <c r="N16" s="44" t="s">
        <v>19</v>
      </c>
      <c r="O16" s="87">
        <v>0.70833333333333337</v>
      </c>
      <c r="P16" s="67"/>
    </row>
    <row r="17" spans="1:22" ht="13.5" customHeight="1">
      <c r="B17" s="153" t="s">
        <v>20</v>
      </c>
      <c r="C17" s="154"/>
      <c r="D17" s="154"/>
      <c r="E17" s="154"/>
      <c r="F17" s="154"/>
      <c r="G17" s="154"/>
      <c r="H17" s="154"/>
      <c r="I17" s="154"/>
      <c r="J17" s="154"/>
      <c r="K17" s="154"/>
      <c r="L17" s="154"/>
      <c r="M17" s="155"/>
      <c r="N17" s="155"/>
      <c r="O17" s="156"/>
      <c r="P17" s="70"/>
    </row>
    <row r="18" spans="1:22" ht="2.25" customHeight="1">
      <c r="B18" s="8"/>
      <c r="C18" s="8"/>
      <c r="D18" s="8"/>
      <c r="E18" s="8"/>
      <c r="F18" s="8"/>
      <c r="G18" s="8"/>
      <c r="H18" s="8"/>
      <c r="I18" s="8"/>
      <c r="J18" s="8"/>
      <c r="K18" s="9"/>
      <c r="L18" s="10">
        <f ca="1">SUM((M15-M18)+0)</f>
        <v>123</v>
      </c>
      <c r="M18" s="11">
        <f ca="1">TODAY()</f>
        <v>45825</v>
      </c>
      <c r="N18" s="12">
        <f>SUM(M16-M15)+1</f>
        <v>2</v>
      </c>
      <c r="O18" s="57"/>
      <c r="P18" s="67"/>
    </row>
    <row r="19" spans="1:22" ht="3.75" customHeight="1">
      <c r="B19" s="13"/>
      <c r="C19" s="157" t="s">
        <v>21</v>
      </c>
      <c r="D19" s="157"/>
      <c r="E19" s="157"/>
      <c r="F19" s="157"/>
      <c r="G19" s="157"/>
      <c r="H19" s="157"/>
      <c r="I19" s="157"/>
      <c r="J19" s="157"/>
      <c r="K19" s="157"/>
      <c r="L19" s="157"/>
      <c r="M19" s="157"/>
      <c r="N19" s="157"/>
      <c r="O19" s="157"/>
      <c r="P19" s="67"/>
    </row>
    <row r="20" spans="1:22" ht="33.75">
      <c r="B20" s="1" t="s">
        <v>22</v>
      </c>
      <c r="C20" s="128" t="s">
        <v>23</v>
      </c>
      <c r="D20" s="129"/>
      <c r="E20" s="129"/>
      <c r="F20" s="129"/>
      <c r="G20" s="129"/>
      <c r="H20" s="129"/>
      <c r="I20" s="129"/>
      <c r="J20" s="130"/>
      <c r="K20" s="131"/>
      <c r="L20" s="40" t="s">
        <v>24</v>
      </c>
      <c r="M20" s="40" t="s">
        <v>25</v>
      </c>
      <c r="N20" s="2" t="s">
        <v>26</v>
      </c>
      <c r="O20" s="58" t="s">
        <v>27</v>
      </c>
      <c r="P20" s="70"/>
    </row>
    <row r="21" spans="1:22">
      <c r="B21" s="45"/>
      <c r="C21" s="93" t="s">
        <v>28</v>
      </c>
      <c r="D21" s="93"/>
      <c r="E21" s="93"/>
      <c r="F21" s="93"/>
      <c r="G21" s="93"/>
      <c r="H21" s="93"/>
      <c r="I21" s="93"/>
      <c r="J21" s="93"/>
      <c r="K21" s="93"/>
      <c r="L21" s="37"/>
      <c r="M21" s="38"/>
      <c r="N21" s="39"/>
      <c r="O21" s="59"/>
      <c r="P21" s="67"/>
    </row>
    <row r="22" spans="1:22">
      <c r="B22" s="86"/>
      <c r="C22" s="91" t="s">
        <v>73</v>
      </c>
      <c r="D22" s="91"/>
      <c r="E22" s="91"/>
      <c r="F22" s="91"/>
      <c r="G22" s="91"/>
      <c r="H22" s="91"/>
      <c r="I22" s="91"/>
      <c r="J22" s="91"/>
      <c r="K22" s="91"/>
      <c r="L22" s="15">
        <v>225</v>
      </c>
      <c r="M22" s="15">
        <v>300</v>
      </c>
      <c r="N22" s="16">
        <f>SUM(N18)</f>
        <v>2</v>
      </c>
      <c r="O22" s="60">
        <f ca="1">SUM(B22*(IF(L18&lt;=14,M22,L22)*N22))</f>
        <v>0</v>
      </c>
      <c r="P22" s="70"/>
    </row>
    <row r="23" spans="1:22">
      <c r="B23" s="86"/>
      <c r="C23" s="91" t="s">
        <v>80</v>
      </c>
      <c r="D23" s="91"/>
      <c r="E23" s="91"/>
      <c r="F23" s="91"/>
      <c r="G23" s="91"/>
      <c r="H23" s="91"/>
      <c r="I23" s="91"/>
      <c r="J23" s="91"/>
      <c r="K23" s="91"/>
      <c r="L23" s="15">
        <v>275</v>
      </c>
      <c r="M23" s="15">
        <v>375</v>
      </c>
      <c r="N23" s="16">
        <f>SUM(N18)</f>
        <v>2</v>
      </c>
      <c r="O23" s="60">
        <f ca="1">SUM(B23*(IF(L18&lt;=14,M23,L23)*N23))</f>
        <v>0</v>
      </c>
      <c r="P23" s="70"/>
    </row>
    <row r="24" spans="1:22">
      <c r="B24" s="86"/>
      <c r="C24" s="99" t="s">
        <v>81</v>
      </c>
      <c r="D24" s="100"/>
      <c r="E24" s="100"/>
      <c r="F24" s="100"/>
      <c r="G24" s="100"/>
      <c r="H24" s="100"/>
      <c r="I24" s="100"/>
      <c r="J24" s="101"/>
      <c r="K24" s="102"/>
      <c r="L24" s="15">
        <v>375</v>
      </c>
      <c r="M24" s="15">
        <v>475</v>
      </c>
      <c r="N24" s="16">
        <f>SUM(N18)</f>
        <v>2</v>
      </c>
      <c r="O24" s="60">
        <f ca="1">SUM(B24*(IF(L18&lt;=14,M24,L24)*N24))</f>
        <v>0</v>
      </c>
      <c r="P24" s="70"/>
    </row>
    <row r="25" spans="1:22">
      <c r="B25" s="86"/>
      <c r="C25" s="94" t="s">
        <v>74</v>
      </c>
      <c r="D25" s="95"/>
      <c r="E25" s="95"/>
      <c r="F25" s="95"/>
      <c r="G25" s="95"/>
      <c r="H25" s="95"/>
      <c r="I25" s="95"/>
      <c r="J25" s="96"/>
      <c r="K25" s="97"/>
      <c r="L25" s="15">
        <v>500</v>
      </c>
      <c r="M25" s="15">
        <v>700</v>
      </c>
      <c r="N25" s="16">
        <f>SUM(N18)</f>
        <v>2</v>
      </c>
      <c r="O25" s="60">
        <f ca="1">SUM(B25*(IF(L18&lt;=14,M25,L25)*N25))</f>
        <v>0</v>
      </c>
      <c r="P25" s="70"/>
    </row>
    <row r="26" spans="1:22">
      <c r="B26" s="86"/>
      <c r="C26" s="94" t="s">
        <v>75</v>
      </c>
      <c r="D26" s="95"/>
      <c r="E26" s="95"/>
      <c r="F26" s="95"/>
      <c r="G26" s="95"/>
      <c r="H26" s="95"/>
      <c r="I26" s="95"/>
      <c r="J26" s="96"/>
      <c r="K26" s="97"/>
      <c r="L26" s="15">
        <v>800</v>
      </c>
      <c r="M26" s="15">
        <v>1000</v>
      </c>
      <c r="N26" s="16">
        <f>SUM(N18)</f>
        <v>2</v>
      </c>
      <c r="O26" s="60">
        <f ca="1">SUM(B26*(IF(L18&lt;=14,M26,L26)*N26))</f>
        <v>0</v>
      </c>
      <c r="P26" s="70"/>
    </row>
    <row r="27" spans="1:22">
      <c r="B27" s="86"/>
      <c r="C27" s="91" t="s">
        <v>62</v>
      </c>
      <c r="D27" s="91"/>
      <c r="E27" s="91"/>
      <c r="F27" s="91"/>
      <c r="G27" s="91"/>
      <c r="H27" s="91"/>
      <c r="I27" s="91"/>
      <c r="J27" s="91"/>
      <c r="K27" s="91"/>
      <c r="L27" s="15">
        <v>100</v>
      </c>
      <c r="M27" s="15">
        <v>200</v>
      </c>
      <c r="N27" s="16">
        <f>SUM(N18)</f>
        <v>2</v>
      </c>
      <c r="O27" s="60">
        <f ca="1">SUM(B27*(IF(L18&lt;=14,M27,L27)*N27))</f>
        <v>0</v>
      </c>
      <c r="P27" s="70"/>
    </row>
    <row r="28" spans="1:22">
      <c r="B28" s="86"/>
      <c r="C28" s="91" t="s">
        <v>55</v>
      </c>
      <c r="D28" s="91"/>
      <c r="E28" s="91"/>
      <c r="F28" s="91"/>
      <c r="G28" s="91"/>
      <c r="H28" s="91"/>
      <c r="I28" s="91"/>
      <c r="J28" s="91"/>
      <c r="K28" s="91"/>
      <c r="L28" s="15">
        <v>30</v>
      </c>
      <c r="M28" s="15">
        <v>55</v>
      </c>
      <c r="N28" s="16">
        <f>SUM(N18)</f>
        <v>2</v>
      </c>
      <c r="O28" s="60">
        <f ca="1">SUM(B28*(IF(L18&lt;=14,M28,L28)*N28))</f>
        <v>0</v>
      </c>
      <c r="P28" s="70"/>
    </row>
    <row r="29" spans="1:22" s="53" customFormat="1">
      <c r="A29" s="50"/>
      <c r="B29" s="51"/>
      <c r="C29" s="98" t="s">
        <v>70</v>
      </c>
      <c r="D29" s="98"/>
      <c r="E29" s="98"/>
      <c r="F29" s="98"/>
      <c r="G29" s="98"/>
      <c r="H29" s="98"/>
      <c r="I29" s="98"/>
      <c r="J29" s="98"/>
      <c r="K29" s="98"/>
      <c r="L29" s="98"/>
      <c r="M29" s="98"/>
      <c r="N29" s="98"/>
      <c r="O29" s="98"/>
      <c r="P29" s="71"/>
      <c r="Q29" s="71"/>
      <c r="R29" s="52"/>
      <c r="S29" s="52"/>
      <c r="T29" s="52"/>
      <c r="U29" s="52"/>
      <c r="V29" s="52"/>
    </row>
    <row r="30" spans="1:22" s="53" customFormat="1" ht="11.25" customHeight="1">
      <c r="A30" s="50"/>
      <c r="B30" s="54"/>
      <c r="C30" s="92" t="s">
        <v>69</v>
      </c>
      <c r="D30" s="92"/>
      <c r="E30" s="92"/>
      <c r="F30" s="92"/>
      <c r="G30" s="92"/>
      <c r="H30" s="92"/>
      <c r="I30" s="92"/>
      <c r="J30" s="92"/>
      <c r="K30" s="92"/>
      <c r="L30" s="92"/>
      <c r="M30" s="92"/>
      <c r="N30" s="92"/>
      <c r="O30" s="92"/>
      <c r="P30" s="71"/>
      <c r="Q30" s="71"/>
      <c r="R30" s="52"/>
      <c r="S30" s="52"/>
      <c r="T30" s="52"/>
      <c r="U30" s="52"/>
      <c r="V30" s="52"/>
    </row>
    <row r="31" spans="1:22">
      <c r="B31" s="86"/>
      <c r="C31" s="91" t="s">
        <v>60</v>
      </c>
      <c r="D31" s="91"/>
      <c r="E31" s="91"/>
      <c r="F31" s="91"/>
      <c r="G31" s="91"/>
      <c r="H31" s="91"/>
      <c r="I31" s="91"/>
      <c r="J31" s="91"/>
      <c r="K31" s="91"/>
      <c r="L31" s="15">
        <v>500</v>
      </c>
      <c r="M31" s="15">
        <v>600</v>
      </c>
      <c r="N31" s="16">
        <f>SUM(N18)</f>
        <v>2</v>
      </c>
      <c r="O31" s="60">
        <f ca="1">SUM(B31*(IF(L18&lt;=14,M31,L31)*N31))</f>
        <v>0</v>
      </c>
      <c r="P31" s="70"/>
    </row>
    <row r="32" spans="1:22">
      <c r="B32" s="86"/>
      <c r="C32" s="91" t="s">
        <v>59</v>
      </c>
      <c r="D32" s="91"/>
      <c r="E32" s="91"/>
      <c r="F32" s="91"/>
      <c r="G32" s="91"/>
      <c r="H32" s="91"/>
      <c r="I32" s="91"/>
      <c r="J32" s="91"/>
      <c r="K32" s="91"/>
      <c r="L32" s="15">
        <v>500</v>
      </c>
      <c r="M32" s="15">
        <v>600</v>
      </c>
      <c r="N32" s="16">
        <f>SUM(N18)</f>
        <v>2</v>
      </c>
      <c r="O32" s="60">
        <f ca="1">SUM(B32*(IF(L18&lt;=14,M32,L32)*N32))</f>
        <v>0</v>
      </c>
      <c r="P32" s="70"/>
    </row>
    <row r="33" spans="2:17" hidden="1">
      <c r="B33" s="48"/>
      <c r="C33" s="91"/>
      <c r="D33" s="91"/>
      <c r="E33" s="91"/>
      <c r="F33" s="91"/>
      <c r="G33" s="91"/>
      <c r="H33" s="91"/>
      <c r="I33" s="91"/>
      <c r="J33" s="91"/>
      <c r="K33" s="91"/>
      <c r="L33" s="15">
        <v>600</v>
      </c>
      <c r="M33" s="15">
        <v>675</v>
      </c>
      <c r="N33" s="16">
        <f>SUM(N18)</f>
        <v>2</v>
      </c>
      <c r="O33" s="60">
        <f ca="1">SUM(B33*(IF(L18&lt;=14,M33,L33)*N33))</f>
        <v>0</v>
      </c>
      <c r="P33" s="70"/>
    </row>
    <row r="34" spans="2:17">
      <c r="B34" s="17"/>
      <c r="C34" s="89" t="s">
        <v>29</v>
      </c>
      <c r="D34" s="89"/>
      <c r="E34" s="89"/>
      <c r="F34" s="89"/>
      <c r="G34" s="89"/>
      <c r="H34" s="89"/>
      <c r="I34" s="89"/>
      <c r="J34" s="89"/>
      <c r="K34" s="89"/>
      <c r="L34" s="90"/>
      <c r="M34" s="90"/>
      <c r="N34" s="85" t="s">
        <v>30</v>
      </c>
      <c r="O34" s="64" t="e">
        <f ca="1">SUM(B34*(IF(L18&gt;14,L34,M34)*N34))</f>
        <v>#VALUE!</v>
      </c>
      <c r="P34" s="67"/>
    </row>
    <row r="35" spans="2:17" ht="11.25" customHeight="1">
      <c r="B35" s="18">
        <f>SUM(B25:B26,B31:B32)</f>
        <v>0</v>
      </c>
      <c r="C35" s="5"/>
      <c r="D35" s="5"/>
      <c r="E35" s="5"/>
      <c r="F35" s="5"/>
      <c r="G35" s="5"/>
      <c r="H35" s="5"/>
      <c r="I35" s="5"/>
      <c r="J35" s="5"/>
      <c r="K35" s="104" t="s">
        <v>66</v>
      </c>
      <c r="L35" s="104"/>
      <c r="M35" s="104"/>
      <c r="N35" s="19">
        <f>SUM(B35*125)</f>
        <v>0</v>
      </c>
      <c r="O35" s="56"/>
      <c r="P35" s="67"/>
    </row>
    <row r="36" spans="2:17" hidden="1">
      <c r="B36" s="5"/>
      <c r="C36" s="105" t="s">
        <v>31</v>
      </c>
      <c r="D36" s="105"/>
      <c r="E36" s="105"/>
      <c r="F36" s="105"/>
      <c r="G36" s="105"/>
      <c r="H36" s="105"/>
      <c r="I36" s="105"/>
      <c r="J36" s="105"/>
      <c r="K36" s="106"/>
      <c r="L36" s="109"/>
      <c r="M36" s="110"/>
      <c r="N36" s="110"/>
      <c r="O36" s="111"/>
      <c r="P36" s="67"/>
    </row>
    <row r="37" spans="2:17" ht="3.75" customHeight="1">
      <c r="B37" s="5"/>
      <c r="C37" s="107"/>
      <c r="D37" s="107"/>
      <c r="E37" s="107"/>
      <c r="F37" s="107"/>
      <c r="G37" s="107"/>
      <c r="H37" s="107"/>
      <c r="I37" s="107"/>
      <c r="J37" s="107"/>
      <c r="K37" s="107"/>
      <c r="L37" s="108"/>
      <c r="M37" s="108"/>
      <c r="N37" s="108"/>
      <c r="O37" s="108"/>
      <c r="P37" s="67"/>
    </row>
    <row r="38" spans="2:17">
      <c r="B38" s="55"/>
      <c r="C38" s="117" t="s">
        <v>54</v>
      </c>
      <c r="D38" s="118"/>
      <c r="E38" s="118"/>
      <c r="F38" s="118"/>
      <c r="G38" s="118"/>
      <c r="H38" s="47" t="s">
        <v>53</v>
      </c>
      <c r="I38" s="84"/>
      <c r="J38" s="46" t="s">
        <v>52</v>
      </c>
      <c r="K38" s="84"/>
      <c r="L38" s="123"/>
      <c r="M38" s="124"/>
      <c r="N38" s="124"/>
      <c r="O38" s="124"/>
      <c r="P38" s="67"/>
    </row>
    <row r="39" spans="2:17">
      <c r="B39" s="86"/>
      <c r="C39" s="91" t="s">
        <v>68</v>
      </c>
      <c r="D39" s="91"/>
      <c r="E39" s="91"/>
      <c r="F39" s="91"/>
      <c r="G39" s="91"/>
      <c r="H39" s="91"/>
      <c r="I39" s="91"/>
      <c r="J39" s="91"/>
      <c r="K39" s="91"/>
      <c r="L39" s="15">
        <v>50</v>
      </c>
      <c r="M39" s="15">
        <v>65</v>
      </c>
      <c r="N39" s="16">
        <v>1</v>
      </c>
      <c r="O39" s="60">
        <f ca="1">SUM(B39*(IF(L18&lt;=14,M39,L39)*N39))</f>
        <v>0</v>
      </c>
      <c r="P39" s="67"/>
    </row>
    <row r="40" spans="2:17">
      <c r="B40" s="86"/>
      <c r="C40" s="94" t="s">
        <v>56</v>
      </c>
      <c r="D40" s="95"/>
      <c r="E40" s="95"/>
      <c r="F40" s="95"/>
      <c r="G40" s="95"/>
      <c r="H40" s="95"/>
      <c r="I40" s="95"/>
      <c r="J40" s="95"/>
      <c r="K40" s="116"/>
      <c r="L40" s="15">
        <v>275</v>
      </c>
      <c r="M40" s="15">
        <v>300</v>
      </c>
      <c r="N40" s="16">
        <f>SUM(N18)</f>
        <v>2</v>
      </c>
      <c r="O40" s="60">
        <f ca="1">SUM(B40*(IF(L18&lt;=14,M40,L40)*N40))</f>
        <v>0</v>
      </c>
      <c r="P40" s="67"/>
    </row>
    <row r="41" spans="2:17">
      <c r="B41" s="86"/>
      <c r="C41" s="91" t="s">
        <v>57</v>
      </c>
      <c r="D41" s="91"/>
      <c r="E41" s="91"/>
      <c r="F41" s="91"/>
      <c r="G41" s="91"/>
      <c r="H41" s="91"/>
      <c r="I41" s="91"/>
      <c r="J41" s="91"/>
      <c r="K41" s="91"/>
      <c r="L41" s="15">
        <v>50</v>
      </c>
      <c r="M41" s="15">
        <v>75</v>
      </c>
      <c r="N41" s="16">
        <f>SUM(N18)</f>
        <v>2</v>
      </c>
      <c r="O41" s="60">
        <f ca="1">SUM(B41*(IF(L18&lt;=14,M41,L41)*N41))</f>
        <v>0</v>
      </c>
      <c r="P41" s="67"/>
    </row>
    <row r="42" spans="2:17" hidden="1">
      <c r="B42" s="86"/>
      <c r="C42" s="94" t="s">
        <v>32</v>
      </c>
      <c r="D42" s="95"/>
      <c r="E42" s="95"/>
      <c r="F42" s="95"/>
      <c r="G42" s="95"/>
      <c r="H42" s="95"/>
      <c r="I42" s="95"/>
      <c r="J42" s="95"/>
      <c r="K42" s="116"/>
      <c r="L42" s="15">
        <v>40</v>
      </c>
      <c r="M42" s="15">
        <v>60</v>
      </c>
      <c r="N42" s="16">
        <f>SUM(N18)</f>
        <v>2</v>
      </c>
      <c r="O42" s="60">
        <f ca="1">SUM(B42*(IF(L18&lt;=14,M42,L42)*N42))</f>
        <v>0</v>
      </c>
      <c r="P42" s="70"/>
    </row>
    <row r="43" spans="2:17">
      <c r="B43" s="86"/>
      <c r="C43" s="99" t="s">
        <v>33</v>
      </c>
      <c r="D43" s="100"/>
      <c r="E43" s="100"/>
      <c r="F43" s="100"/>
      <c r="G43" s="100"/>
      <c r="H43" s="100"/>
      <c r="I43" s="100"/>
      <c r="J43" s="101"/>
      <c r="K43" s="102"/>
      <c r="L43" s="15">
        <v>350</v>
      </c>
      <c r="M43" s="15">
        <v>450</v>
      </c>
      <c r="N43" s="16">
        <f>SUM(N18)</f>
        <v>2</v>
      </c>
      <c r="O43" s="60">
        <f ca="1">SUM(B43*(IF(L18&lt;=14,M43,L43)*N43))</f>
        <v>0</v>
      </c>
      <c r="P43" s="70"/>
    </row>
    <row r="44" spans="2:17">
      <c r="B44" s="86"/>
      <c r="C44" s="99" t="s">
        <v>58</v>
      </c>
      <c r="D44" s="100"/>
      <c r="E44" s="100"/>
      <c r="F44" s="100"/>
      <c r="G44" s="100"/>
      <c r="H44" s="100"/>
      <c r="I44" s="100"/>
      <c r="J44" s="101"/>
      <c r="K44" s="102"/>
      <c r="L44" s="15">
        <v>1000</v>
      </c>
      <c r="M44" s="15">
        <v>1500</v>
      </c>
      <c r="N44" s="16">
        <f>SUM(N18)</f>
        <v>2</v>
      </c>
      <c r="O44" s="60">
        <f ca="1">SUM(B44*(IF(L18&lt;=14,M44,L44)*N44))</f>
        <v>0</v>
      </c>
      <c r="P44" s="70"/>
    </row>
    <row r="45" spans="2:17">
      <c r="B45" s="20"/>
      <c r="C45" s="119" t="s">
        <v>34</v>
      </c>
      <c r="D45" s="120"/>
      <c r="E45" s="120"/>
      <c r="F45" s="120"/>
      <c r="G45" s="120"/>
      <c r="H45" s="120"/>
      <c r="I45" s="120"/>
      <c r="J45" s="121"/>
      <c r="K45" s="122"/>
      <c r="L45" s="21"/>
      <c r="M45" s="22"/>
      <c r="N45" s="17"/>
      <c r="O45" s="61"/>
      <c r="P45" s="67"/>
      <c r="Q45" s="72"/>
    </row>
    <row r="46" spans="2:17">
      <c r="B46" s="23"/>
      <c r="C46" s="93" t="s">
        <v>63</v>
      </c>
      <c r="D46" s="93"/>
      <c r="E46" s="93"/>
      <c r="F46" s="93"/>
      <c r="G46" s="93"/>
      <c r="H46" s="93"/>
      <c r="I46" s="93"/>
      <c r="J46" s="93"/>
      <c r="K46" s="93"/>
      <c r="L46" s="24"/>
      <c r="M46" s="25"/>
      <c r="N46" s="26"/>
      <c r="O46" s="62"/>
      <c r="P46" s="67"/>
    </row>
    <row r="47" spans="2:17" ht="4.5" customHeight="1" thickBot="1">
      <c r="B47" s="193"/>
      <c r="C47" s="194"/>
      <c r="D47" s="194"/>
      <c r="E47" s="194"/>
      <c r="F47" s="194"/>
      <c r="G47" s="194"/>
      <c r="H47" s="194"/>
      <c r="I47" s="194"/>
      <c r="J47" s="194"/>
      <c r="K47" s="194"/>
      <c r="L47" s="195"/>
      <c r="M47" s="195"/>
      <c r="N47" s="195"/>
      <c r="O47" s="196"/>
      <c r="P47" s="67"/>
    </row>
    <row r="48" spans="2:17">
      <c r="B48" s="125" t="s">
        <v>35</v>
      </c>
      <c r="C48" s="126"/>
      <c r="D48" s="126"/>
      <c r="E48" s="126"/>
      <c r="F48" s="126"/>
      <c r="G48" s="126"/>
      <c r="H48" s="126"/>
      <c r="I48" s="126"/>
      <c r="J48" s="126"/>
      <c r="K48" s="126"/>
      <c r="L48" s="127"/>
      <c r="M48" s="28" t="s">
        <v>36</v>
      </c>
      <c r="N48" s="29"/>
      <c r="O48" s="74">
        <f ca="1">SUM(O22+O23+O24+O25+O26+O27+O28+O29+O31+O32+O33+O39+O40+O41+O42+O43+O44)</f>
        <v>0</v>
      </c>
      <c r="P48" s="67"/>
    </row>
    <row r="49" spans="2:17">
      <c r="B49" s="145"/>
      <c r="C49" s="146"/>
      <c r="D49" s="146"/>
      <c r="E49" s="146"/>
      <c r="F49" s="146"/>
      <c r="G49" s="146"/>
      <c r="H49" s="146"/>
      <c r="I49" s="146"/>
      <c r="J49" s="146"/>
      <c r="K49" s="146"/>
      <c r="L49" s="147"/>
      <c r="M49" s="30" t="s">
        <v>37</v>
      </c>
      <c r="N49" s="14">
        <v>160</v>
      </c>
      <c r="O49" s="75" t="str">
        <f ca="1">IF(O48&gt;1,"160.00 ","0 ")</f>
        <v xml:space="preserve">0 </v>
      </c>
      <c r="P49" s="67"/>
    </row>
    <row r="50" spans="2:17">
      <c r="B50" s="31"/>
      <c r="D50" s="83"/>
      <c r="E50" s="3" t="s">
        <v>38</v>
      </c>
      <c r="F50" s="83"/>
      <c r="G50" s="3" t="s">
        <v>39</v>
      </c>
      <c r="H50" s="32"/>
      <c r="I50" s="83"/>
      <c r="J50" s="3" t="s">
        <v>40</v>
      </c>
      <c r="K50" s="32"/>
      <c r="L50" s="33"/>
      <c r="M50" s="30" t="s">
        <v>41</v>
      </c>
      <c r="N50" s="14">
        <v>200</v>
      </c>
      <c r="O50" s="75" t="str">
        <f ca="1">IF(O48&gt;1,"200.00 ","0 ")</f>
        <v xml:space="preserve">0 </v>
      </c>
      <c r="P50" s="67"/>
    </row>
    <row r="51" spans="2:17">
      <c r="B51" s="34"/>
      <c r="C51" s="32"/>
      <c r="D51" s="32"/>
      <c r="E51" s="32"/>
      <c r="F51" s="32"/>
      <c r="G51" s="32"/>
      <c r="H51" s="32"/>
      <c r="I51" s="32"/>
      <c r="J51" s="32"/>
      <c r="K51" s="32"/>
      <c r="L51" s="33"/>
      <c r="M51" s="112" t="s">
        <v>65</v>
      </c>
      <c r="N51" s="113"/>
      <c r="O51" s="158">
        <f>SUM(N35)</f>
        <v>0</v>
      </c>
      <c r="P51" s="67"/>
    </row>
    <row r="52" spans="2:17">
      <c r="B52" s="148" t="s">
        <v>42</v>
      </c>
      <c r="C52" s="149"/>
      <c r="D52" s="149"/>
      <c r="E52" s="149"/>
      <c r="F52" s="103"/>
      <c r="G52" s="103"/>
      <c r="H52" s="103"/>
      <c r="I52" s="103"/>
      <c r="J52" s="103"/>
      <c r="K52" s="103"/>
      <c r="L52" s="35"/>
      <c r="M52" s="114"/>
      <c r="N52" s="115"/>
      <c r="O52" s="159"/>
      <c r="P52" s="67"/>
    </row>
    <row r="53" spans="2:17">
      <c r="B53" s="148" t="s">
        <v>43</v>
      </c>
      <c r="C53" s="149"/>
      <c r="D53" s="149"/>
      <c r="E53" s="149"/>
      <c r="F53" s="160"/>
      <c r="G53" s="160"/>
      <c r="H53" s="160"/>
      <c r="I53" s="160"/>
      <c r="J53" s="160"/>
      <c r="K53" s="160"/>
      <c r="L53" s="35"/>
      <c r="M53" s="161" t="s">
        <v>61</v>
      </c>
      <c r="N53" s="162"/>
      <c r="O53" s="158"/>
      <c r="P53" s="67"/>
    </row>
    <row r="54" spans="2:17">
      <c r="B54" s="148" t="s">
        <v>44</v>
      </c>
      <c r="C54" s="149"/>
      <c r="D54" s="149"/>
      <c r="E54" s="149"/>
      <c r="F54" s="160"/>
      <c r="G54" s="160"/>
      <c r="H54" s="160"/>
      <c r="I54" s="160"/>
      <c r="J54" s="160"/>
      <c r="K54" s="160"/>
      <c r="L54" s="35"/>
      <c r="M54" s="163"/>
      <c r="N54" s="164"/>
      <c r="O54" s="159"/>
      <c r="P54" s="67"/>
    </row>
    <row r="55" spans="2:17" ht="14.25" customHeight="1">
      <c r="B55" s="165" t="s">
        <v>79</v>
      </c>
      <c r="C55" s="166"/>
      <c r="D55" s="166"/>
      <c r="E55" s="166"/>
      <c r="F55" s="166"/>
      <c r="G55" s="166"/>
      <c r="H55" s="166"/>
      <c r="I55" s="166"/>
      <c r="J55" s="166"/>
      <c r="K55" s="166"/>
      <c r="L55" s="81">
        <f ca="1">SUM(O60)</f>
        <v>0</v>
      </c>
      <c r="M55" s="172" t="s">
        <v>45</v>
      </c>
      <c r="N55" s="173"/>
      <c r="O55" s="76">
        <f ca="1">IF(N34="y",Q56,0)</f>
        <v>0</v>
      </c>
      <c r="P55" s="67"/>
    </row>
    <row r="56" spans="2:17" ht="10.5" customHeight="1">
      <c r="B56" s="187" t="s">
        <v>51</v>
      </c>
      <c r="C56" s="188"/>
      <c r="D56" s="188"/>
      <c r="E56" s="188"/>
      <c r="F56" s="188"/>
      <c r="G56" s="188"/>
      <c r="H56" s="188"/>
      <c r="I56" s="188"/>
      <c r="J56" s="188"/>
      <c r="K56" s="188"/>
      <c r="L56" s="189"/>
      <c r="M56" s="176" t="s">
        <v>77</v>
      </c>
      <c r="N56" s="177"/>
      <c r="O56" s="77">
        <f ca="1">SUM(Q58)</f>
        <v>0</v>
      </c>
      <c r="P56" s="67"/>
      <c r="Q56" s="66">
        <f ca="1">ROUND(SUM(O48*0.05),2)</f>
        <v>0</v>
      </c>
    </row>
    <row r="57" spans="2:17" ht="15" customHeight="1">
      <c r="B57" s="190"/>
      <c r="C57" s="191"/>
      <c r="D57" s="191"/>
      <c r="E57" s="191"/>
      <c r="F57" s="191"/>
      <c r="G57" s="191"/>
      <c r="H57" s="191"/>
      <c r="I57" s="191"/>
      <c r="J57" s="191"/>
      <c r="K57" s="191"/>
      <c r="L57" s="192"/>
      <c r="M57" s="176" t="s">
        <v>78</v>
      </c>
      <c r="N57" s="177"/>
      <c r="O57" s="77">
        <f ca="1">SUM(Q57)</f>
        <v>0</v>
      </c>
      <c r="P57" s="67"/>
      <c r="Q57" s="66">
        <f ca="1">ROUND((SUM(O48+O49+O51)*0.03),2)</f>
        <v>0</v>
      </c>
    </row>
    <row r="58" spans="2:17" ht="18.75" customHeight="1" thickBot="1">
      <c r="B58" s="174" t="s">
        <v>46</v>
      </c>
      <c r="C58" s="175"/>
      <c r="D58" s="175"/>
      <c r="E58" s="175"/>
      <c r="F58" s="175"/>
      <c r="G58" s="175"/>
      <c r="H58" s="175"/>
      <c r="I58" s="175"/>
      <c r="J58" s="175"/>
      <c r="K58" s="36" t="s">
        <v>47</v>
      </c>
      <c r="L58" s="82"/>
      <c r="M58" s="179" t="s">
        <v>64</v>
      </c>
      <c r="N58" s="180"/>
      <c r="O58" s="78">
        <f ca="1">SUM(O48+O49+O50+O51+O55+O56+O57)</f>
        <v>0</v>
      </c>
      <c r="P58" s="67"/>
      <c r="Q58" s="66">
        <f ca="1">ROUND(SUM(O48*0.01),2)</f>
        <v>0</v>
      </c>
    </row>
    <row r="59" spans="2:17" ht="11.25" customHeight="1">
      <c r="B59" s="181" t="s">
        <v>72</v>
      </c>
      <c r="C59" s="182"/>
      <c r="D59" s="182"/>
      <c r="E59" s="182"/>
      <c r="F59" s="182"/>
      <c r="G59" s="182"/>
      <c r="H59" s="182"/>
      <c r="I59" s="182"/>
      <c r="J59" s="182"/>
      <c r="K59" s="182"/>
      <c r="L59" s="183"/>
      <c r="M59" s="169" t="s">
        <v>76</v>
      </c>
      <c r="N59" s="170"/>
      <c r="O59" s="79">
        <f ca="1">ROUND(SUM(O58*0.13),2)</f>
        <v>0</v>
      </c>
      <c r="P59" s="67"/>
    </row>
    <row r="60" spans="2:17" ht="14.25" customHeight="1" thickBot="1">
      <c r="B60" s="184"/>
      <c r="C60" s="185"/>
      <c r="D60" s="185"/>
      <c r="E60" s="185"/>
      <c r="F60" s="185"/>
      <c r="G60" s="185"/>
      <c r="H60" s="185"/>
      <c r="I60" s="185"/>
      <c r="J60" s="185"/>
      <c r="K60" s="185"/>
      <c r="L60" s="186"/>
      <c r="M60" s="167" t="s">
        <v>50</v>
      </c>
      <c r="N60" s="168"/>
      <c r="O60" s="80">
        <f ca="1">ROUND(SUM(O58+O59),2)</f>
        <v>0</v>
      </c>
      <c r="P60" s="67"/>
    </row>
    <row r="61" spans="2:17">
      <c r="B61" s="178" t="s">
        <v>67</v>
      </c>
      <c r="C61" s="178"/>
      <c r="D61" s="178"/>
      <c r="E61" s="178"/>
      <c r="F61" s="178"/>
      <c r="G61" s="178"/>
      <c r="H61" s="178"/>
      <c r="I61" s="178"/>
      <c r="J61" s="178"/>
      <c r="K61" s="178"/>
      <c r="L61" s="178"/>
      <c r="M61" s="178"/>
      <c r="N61" s="178"/>
      <c r="O61" s="178"/>
      <c r="P61" s="67"/>
    </row>
    <row r="62" spans="2:17">
      <c r="B62" s="178"/>
      <c r="C62" s="178"/>
      <c r="D62" s="178"/>
      <c r="E62" s="178"/>
      <c r="F62" s="178"/>
      <c r="G62" s="178"/>
      <c r="H62" s="178"/>
      <c r="I62" s="178"/>
      <c r="J62" s="178"/>
      <c r="K62" s="178"/>
      <c r="L62" s="178"/>
      <c r="M62" s="178"/>
      <c r="N62" s="178"/>
      <c r="O62" s="178"/>
      <c r="P62" s="67"/>
    </row>
    <row r="63" spans="2:17" ht="8.25" customHeight="1">
      <c r="B63" s="178"/>
      <c r="C63" s="178"/>
      <c r="D63" s="178"/>
      <c r="E63" s="178"/>
      <c r="F63" s="178"/>
      <c r="G63" s="178"/>
      <c r="H63" s="178"/>
      <c r="I63" s="178"/>
      <c r="J63" s="178"/>
      <c r="K63" s="178"/>
      <c r="L63" s="178"/>
      <c r="M63" s="178"/>
      <c r="N63" s="178"/>
      <c r="O63" s="178"/>
      <c r="P63" s="67"/>
    </row>
    <row r="64" spans="2:17" ht="2.25" customHeight="1"/>
    <row r="65" spans="2:15" ht="15.75" customHeight="1">
      <c r="B65" s="171" t="s">
        <v>48</v>
      </c>
      <c r="C65" s="171"/>
      <c r="D65" s="171"/>
      <c r="E65" s="171"/>
      <c r="F65" s="171"/>
      <c r="G65" s="171"/>
      <c r="H65" s="171"/>
      <c r="I65" s="171"/>
      <c r="J65" s="171"/>
      <c r="K65" s="171"/>
      <c r="L65" s="171"/>
      <c r="M65" s="171"/>
      <c r="N65" s="171"/>
      <c r="O65" s="171"/>
    </row>
    <row r="66" spans="2:15" ht="9" customHeight="1">
      <c r="N66" s="4" t="s">
        <v>49</v>
      </c>
      <c r="O66" s="73">
        <f ca="1">TODAY()</f>
        <v>45825</v>
      </c>
    </row>
    <row r="67" spans="2:15" ht="3.75" customHeight="1"/>
  </sheetData>
  <sheetProtection algorithmName="SHA-512" hashValue="zl5U6l0dEf4WcKZBSJ1nT01SGC7gvNwaMOQB3C/Qk6m0M/PIQv7qQ10VjG16wHgp07qOZe5hqf1Vi1mgO4bboA==" saltValue="Qhf2Q3os+FA+wKa4NsrJOw==" spinCount="100000" sheet="1" objects="1" scenarios="1" selectLockedCells="1"/>
  <customSheetViews>
    <customSheetView guid="{DF3A92A1-B585-4042-A22B-1D444D090F1E}" scale="125" showPageBreaks="1" showGridLines="0" showRowCol="0" showRuler="0">
      <selection activeCell="E9" sqref="E9:K9"/>
    </customSheetView>
  </customSheetViews>
  <mergeCells count="85">
    <mergeCell ref="B55:K55"/>
    <mergeCell ref="C39:K39"/>
    <mergeCell ref="M60:N60"/>
    <mergeCell ref="M59:N59"/>
    <mergeCell ref="B65:O65"/>
    <mergeCell ref="M55:N55"/>
    <mergeCell ref="B58:J58"/>
    <mergeCell ref="M56:N56"/>
    <mergeCell ref="B61:O63"/>
    <mergeCell ref="M58:N58"/>
    <mergeCell ref="M57:N57"/>
    <mergeCell ref="B59:L60"/>
    <mergeCell ref="B56:L57"/>
    <mergeCell ref="B53:E53"/>
    <mergeCell ref="B47:O47"/>
    <mergeCell ref="F54:K54"/>
    <mergeCell ref="O51:O52"/>
    <mergeCell ref="F53:K53"/>
    <mergeCell ref="M53:N54"/>
    <mergeCell ref="B54:E54"/>
    <mergeCell ref="O53:O54"/>
    <mergeCell ref="B49:L49"/>
    <mergeCell ref="B52:E52"/>
    <mergeCell ref="E14:K14"/>
    <mergeCell ref="M11:O11"/>
    <mergeCell ref="M12:O12"/>
    <mergeCell ref="B11:D11"/>
    <mergeCell ref="B12:D12"/>
    <mergeCell ref="E13:K13"/>
    <mergeCell ref="E11:K11"/>
    <mergeCell ref="E12:K12"/>
    <mergeCell ref="B13:D13"/>
    <mergeCell ref="B14:D14"/>
    <mergeCell ref="M13:O13"/>
    <mergeCell ref="E16:K16"/>
    <mergeCell ref="B17:O17"/>
    <mergeCell ref="C19:O19"/>
    <mergeCell ref="B2:O2"/>
    <mergeCell ref="B3:O3"/>
    <mergeCell ref="B4:O4"/>
    <mergeCell ref="B5:O5"/>
    <mergeCell ref="B6:O6"/>
    <mergeCell ref="B7:O7"/>
    <mergeCell ref="B8:O8"/>
    <mergeCell ref="M9:O9"/>
    <mergeCell ref="M10:O10"/>
    <mergeCell ref="B9:D9"/>
    <mergeCell ref="B10:D10"/>
    <mergeCell ref="E9:K9"/>
    <mergeCell ref="E10:K10"/>
    <mergeCell ref="C20:K20"/>
    <mergeCell ref="B15:D15"/>
    <mergeCell ref="B16:D16"/>
    <mergeCell ref="E15:F15"/>
    <mergeCell ref="H15:K15"/>
    <mergeCell ref="C43:K43"/>
    <mergeCell ref="F52:K52"/>
    <mergeCell ref="C46:K46"/>
    <mergeCell ref="K35:M35"/>
    <mergeCell ref="C36:K36"/>
    <mergeCell ref="C37:O37"/>
    <mergeCell ref="L36:O36"/>
    <mergeCell ref="M51:N52"/>
    <mergeCell ref="C42:K42"/>
    <mergeCell ref="C44:K44"/>
    <mergeCell ref="C38:G38"/>
    <mergeCell ref="C45:K45"/>
    <mergeCell ref="C41:K41"/>
    <mergeCell ref="L38:O38"/>
    <mergeCell ref="C40:K40"/>
    <mergeCell ref="B48:L48"/>
    <mergeCell ref="C34:M34"/>
    <mergeCell ref="C33:K33"/>
    <mergeCell ref="C31:K31"/>
    <mergeCell ref="C30:O30"/>
    <mergeCell ref="C21:K21"/>
    <mergeCell ref="C25:K25"/>
    <mergeCell ref="C26:K26"/>
    <mergeCell ref="C28:K28"/>
    <mergeCell ref="C29:O29"/>
    <mergeCell ref="C27:K27"/>
    <mergeCell ref="C32:K32"/>
    <mergeCell ref="C22:K22"/>
    <mergeCell ref="C23:K23"/>
    <mergeCell ref="C24:K24"/>
  </mergeCells>
  <phoneticPr fontId="3" type="noConversion"/>
  <conditionalFormatting sqref="N34">
    <cfRule type="iconSet" priority="1">
      <iconSet iconSet="3Symbols2">
        <cfvo type="percent" val="0"/>
        <cfvo type="percent" val="33"/>
        <cfvo type="percent" val="67"/>
      </iconSet>
    </cfRule>
  </conditionalFormatting>
  <hyperlinks>
    <hyperlink ref="B59:L60" r:id="rId1" tooltip="PLEASE SAVE THIS FORM TO EMAIL YOUR ORDER" display="mailto:stefan.k@av-canada.com?subject=Ottawa%20National%20Women's%20Show%20Form" xr:uid="{F7D852FC-B450-4BC9-A859-45FFB90D8BE8}"/>
  </hyperlinks>
  <printOptions horizontalCentered="1" verticalCentered="1"/>
  <pageMargins left="0.23622047244094491" right="0.23622047244094491" top="0.74803149606299213" bottom="0.74803149606299213" header="0.31496062992125984" footer="0.31496062992125984"/>
  <pageSetup orientation="portrait" useFirstPageNumber="1"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11F6A95CE07B47B90BB7816C6276D1" ma:contentTypeVersion="18" ma:contentTypeDescription="Create a new document." ma:contentTypeScope="" ma:versionID="34528979f69340395e5d7ee2bfbd13cd">
  <xsd:schema xmlns:xsd="http://www.w3.org/2001/XMLSchema" xmlns:xs="http://www.w3.org/2001/XMLSchema" xmlns:p="http://schemas.microsoft.com/office/2006/metadata/properties" xmlns:ns2="b95b5e7d-2136-4cf6-8029-d4974905abed" xmlns:ns3="e5bc8da8-92c3-4eed-acb7-18bce7b137eb" targetNamespace="http://schemas.microsoft.com/office/2006/metadata/properties" ma:root="true" ma:fieldsID="d7034045641d3244153fb00c19154b79" ns2:_="" ns3:_="">
    <xsd:import namespace="b95b5e7d-2136-4cf6-8029-d4974905abed"/>
    <xsd:import namespace="e5bc8da8-92c3-4eed-acb7-18bce7b137e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element ref="ns3:MediaServiceObjectDetectorVersions" minOccurs="0"/>
                <xsd:element ref="ns3:Date_x002d_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5b5e7d-2136-4cf6-8029-d4974905abe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ff460c9-5484-4651-b622-89d82627cf55}" ma:internalName="TaxCatchAll" ma:showField="CatchAllData" ma:web="b95b5e7d-2136-4cf6-8029-d4974905ab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bc8da8-92c3-4eed-acb7-18bce7b137e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3386311-ea15-4ef5-8635-a05526f1fad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Date_x002d_Time" ma:index="25" nillable="true" ma:displayName="Date-Time" ma:format="DateOnly" ma:internalName="Date_x002d_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_x002d_Time xmlns="e5bc8da8-92c3-4eed-acb7-18bce7b137eb" xsi:nil="true"/>
    <lcf76f155ced4ddcb4097134ff3c332f xmlns="e5bc8da8-92c3-4eed-acb7-18bce7b137eb">
      <Terms xmlns="http://schemas.microsoft.com/office/infopath/2007/PartnerControls"/>
    </lcf76f155ced4ddcb4097134ff3c332f>
    <TaxCatchAll xmlns="b95b5e7d-2136-4cf6-8029-d4974905abed" xsi:nil="true"/>
  </documentManagement>
</p:properties>
</file>

<file path=customXml/itemProps1.xml><?xml version="1.0" encoding="utf-8"?>
<ds:datastoreItem xmlns:ds="http://schemas.openxmlformats.org/officeDocument/2006/customXml" ds:itemID="{3C56880D-493E-4F38-8DC9-A715BBD81D83}"/>
</file>

<file path=customXml/itemProps2.xml><?xml version="1.0" encoding="utf-8"?>
<ds:datastoreItem xmlns:ds="http://schemas.openxmlformats.org/officeDocument/2006/customXml" ds:itemID="{43675241-5F3B-4134-86A3-C8704C560937}"/>
</file>

<file path=customXml/itemProps3.xml><?xml version="1.0" encoding="utf-8"?>
<ds:datastoreItem xmlns:ds="http://schemas.openxmlformats.org/officeDocument/2006/customXml" ds:itemID="{A82446EB-4860-42CA-B724-5515E112E14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DATE IN</vt:lpstr>
      <vt:lpstr>'DATE IN'!Print_Area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Kuzyk</dc:creator>
  <cp:keywords/>
  <dc:description/>
  <cp:lastModifiedBy>Stefan Kuzyk</cp:lastModifiedBy>
  <cp:revision/>
  <cp:lastPrinted>2024-01-18T17:25:28Z</cp:lastPrinted>
  <dcterms:created xsi:type="dcterms:W3CDTF">2014-08-22T18:00:46Z</dcterms:created>
  <dcterms:modified xsi:type="dcterms:W3CDTF">2025-06-17T19:35:45Z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0x010100BA11F6A95CE07B47B90BB7816C6276D1</vt:lpwstr>
  </property>
</Properties>
</file>